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56" windowWidth="15480" windowHeight="7992"/>
  </bookViews>
  <sheets>
    <sheet name="Tāme" sheetId="1" r:id="rId1"/>
  </sheets>
  <calcPr calcId="145621"/>
</workbook>
</file>

<file path=xl/calcChain.xml><?xml version="1.0" encoding="utf-8"?>
<calcChain xmlns="http://schemas.openxmlformats.org/spreadsheetml/2006/main">
  <c r="P104" i="1" l="1"/>
  <c r="N102" i="1"/>
  <c r="M102" i="1"/>
  <c r="L102" i="1"/>
  <c r="O102" i="1"/>
  <c r="N101" i="1"/>
  <c r="L101" i="1"/>
  <c r="M101" i="1"/>
  <c r="N100" i="1"/>
  <c r="M100" i="1"/>
  <c r="L100" i="1"/>
  <c r="O100" i="1"/>
  <c r="N99" i="1"/>
  <c r="L99" i="1"/>
  <c r="O99" i="1"/>
  <c r="M99" i="1"/>
  <c r="O98" i="1"/>
  <c r="N98" i="1"/>
  <c r="M98" i="1"/>
  <c r="L98" i="1"/>
  <c r="K98" i="1"/>
  <c r="N97" i="1"/>
  <c r="L97" i="1"/>
  <c r="M97" i="1"/>
  <c r="O96" i="1"/>
  <c r="N96" i="1"/>
  <c r="M96" i="1"/>
  <c r="L96" i="1"/>
  <c r="K96" i="1"/>
  <c r="N95" i="1"/>
  <c r="L95" i="1"/>
  <c r="O95" i="1"/>
  <c r="M95" i="1"/>
  <c r="O94" i="1"/>
  <c r="N94" i="1"/>
  <c r="M94" i="1"/>
  <c r="L94" i="1"/>
  <c r="K94" i="1"/>
  <c r="N93" i="1"/>
  <c r="L93" i="1"/>
  <c r="M93" i="1"/>
  <c r="A93" i="1"/>
  <c r="A94" i="1" s="1"/>
  <c r="A95" i="1" s="1"/>
  <c r="A96" i="1" s="1"/>
  <c r="A97" i="1" s="1"/>
  <c r="A98" i="1" s="1"/>
  <c r="A99" i="1" s="1"/>
  <c r="A100" i="1" s="1"/>
  <c r="A101" i="1" s="1"/>
  <c r="A102" i="1" s="1"/>
  <c r="O92" i="1"/>
  <c r="N92" i="1"/>
  <c r="M92" i="1"/>
  <c r="L92" i="1"/>
  <c r="K92" i="1"/>
  <c r="A92" i="1"/>
  <c r="N91" i="1"/>
  <c r="L91" i="1"/>
  <c r="O91" i="1"/>
  <c r="M91" i="1"/>
  <c r="N88" i="1"/>
  <c r="L88" i="1"/>
  <c r="N87" i="1"/>
  <c r="L87" i="1"/>
  <c r="M87" i="1"/>
  <c r="N86" i="1"/>
  <c r="L86" i="1"/>
  <c r="N85" i="1"/>
  <c r="L85" i="1"/>
  <c r="O85" i="1"/>
  <c r="M85" i="1"/>
  <c r="N84" i="1"/>
  <c r="L84" i="1"/>
  <c r="N83" i="1"/>
  <c r="L83" i="1"/>
  <c r="M83" i="1"/>
  <c r="N82" i="1"/>
  <c r="L82" i="1"/>
  <c r="L81" i="1"/>
  <c r="O81" i="1"/>
  <c r="N80" i="1"/>
  <c r="N81" i="1" s="1"/>
  <c r="L80" i="1"/>
  <c r="M80" i="1"/>
  <c r="O79" i="1"/>
  <c r="N79" i="1"/>
  <c r="M79" i="1"/>
  <c r="P79" i="1" s="1"/>
  <c r="L79" i="1"/>
  <c r="K79" i="1"/>
  <c r="N78" i="1"/>
  <c r="L78" i="1"/>
  <c r="O78" i="1"/>
  <c r="M78" i="1"/>
  <c r="A78" i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O77" i="1"/>
  <c r="N77" i="1"/>
  <c r="M77" i="1"/>
  <c r="L77" i="1"/>
  <c r="K77" i="1"/>
  <c r="O74" i="1"/>
  <c r="N74" i="1"/>
  <c r="M74" i="1"/>
  <c r="P74" i="1" s="1"/>
  <c r="L74" i="1"/>
  <c r="K74" i="1"/>
  <c r="N73" i="1"/>
  <c r="L73" i="1"/>
  <c r="O73" i="1"/>
  <c r="M73" i="1"/>
  <c r="N72" i="1"/>
  <c r="L72" i="1"/>
  <c r="O72" i="1"/>
  <c r="N71" i="1"/>
  <c r="L71" i="1"/>
  <c r="M71" i="1"/>
  <c r="A71" i="1"/>
  <c r="A72" i="1" s="1"/>
  <c r="A73" i="1" s="1"/>
  <c r="A74" i="1" s="1"/>
  <c r="N70" i="1"/>
  <c r="N75" i="1" s="1"/>
  <c r="L70" i="1"/>
  <c r="O70" i="1"/>
  <c r="N67" i="1"/>
  <c r="L67" i="1"/>
  <c r="O67" i="1"/>
  <c r="M67" i="1"/>
  <c r="P67" i="1" s="1"/>
  <c r="O66" i="1"/>
  <c r="N66" i="1"/>
  <c r="M66" i="1"/>
  <c r="P66" i="1" s="1"/>
  <c r="L66" i="1"/>
  <c r="K66" i="1"/>
  <c r="N65" i="1"/>
  <c r="L65" i="1"/>
  <c r="M65" i="1"/>
  <c r="O64" i="1"/>
  <c r="N64" i="1"/>
  <c r="M64" i="1"/>
  <c r="P64" i="1" s="1"/>
  <c r="L64" i="1"/>
  <c r="K64" i="1"/>
  <c r="N63" i="1"/>
  <c r="L63" i="1"/>
  <c r="O63" i="1"/>
  <c r="M63" i="1"/>
  <c r="A63" i="1"/>
  <c r="A64" i="1" s="1"/>
  <c r="A65" i="1" s="1"/>
  <c r="A66" i="1" s="1"/>
  <c r="A67" i="1" s="1"/>
  <c r="O62" i="1"/>
  <c r="N62" i="1"/>
  <c r="M62" i="1"/>
  <c r="L62" i="1"/>
  <c r="K62" i="1"/>
  <c r="A62" i="1"/>
  <c r="N61" i="1"/>
  <c r="L61" i="1"/>
  <c r="M61" i="1"/>
  <c r="N58" i="1"/>
  <c r="L58" i="1"/>
  <c r="N57" i="1"/>
  <c r="L57" i="1"/>
  <c r="O57" i="1"/>
  <c r="M57" i="1"/>
  <c r="N56" i="1"/>
  <c r="L56" i="1"/>
  <c r="N55" i="1"/>
  <c r="L55" i="1"/>
  <c r="M55" i="1"/>
  <c r="N54" i="1"/>
  <c r="L54" i="1"/>
  <c r="N53" i="1"/>
  <c r="L53" i="1"/>
  <c r="N52" i="1"/>
  <c r="L52" i="1"/>
  <c r="M52" i="1"/>
  <c r="O51" i="1"/>
  <c r="N51" i="1"/>
  <c r="P51" i="1" s="1"/>
  <c r="L51" i="1"/>
  <c r="K51" i="1"/>
  <c r="M51" i="1"/>
  <c r="N50" i="1"/>
  <c r="L50" i="1"/>
  <c r="K50" i="1"/>
  <c r="M50" i="1"/>
  <c r="N49" i="1"/>
  <c r="L49" i="1"/>
  <c r="N48" i="1"/>
  <c r="M48" i="1"/>
  <c r="L48" i="1"/>
  <c r="O48" i="1"/>
  <c r="P48" i="1" s="1"/>
  <c r="O47" i="1"/>
  <c r="N47" i="1"/>
  <c r="L47" i="1"/>
  <c r="K47" i="1"/>
  <c r="N46" i="1"/>
  <c r="L46" i="1"/>
  <c r="O46" i="1"/>
  <c r="N45" i="1"/>
  <c r="L45" i="1"/>
  <c r="K45" i="1"/>
  <c r="M45" i="1"/>
  <c r="O44" i="1"/>
  <c r="N44" i="1"/>
  <c r="M44" i="1"/>
  <c r="L44" i="1"/>
  <c r="K44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N43" i="1"/>
  <c r="L43" i="1"/>
  <c r="M43" i="1"/>
  <c r="A43" i="1"/>
  <c r="N42" i="1"/>
  <c r="L42" i="1"/>
  <c r="O42" i="1"/>
  <c r="A42" i="1"/>
  <c r="N41" i="1"/>
  <c r="L41" i="1"/>
  <c r="K41" i="1"/>
  <c r="O41" i="1"/>
  <c r="M41" i="1"/>
  <c r="O38" i="1"/>
  <c r="N38" i="1"/>
  <c r="M38" i="1"/>
  <c r="L38" i="1"/>
  <c r="K38" i="1"/>
  <c r="N37" i="1"/>
  <c r="L37" i="1"/>
  <c r="N36" i="1"/>
  <c r="L36" i="1"/>
  <c r="N35" i="1"/>
  <c r="L35" i="1"/>
  <c r="K35" i="1"/>
  <c r="M35" i="1"/>
  <c r="O34" i="1"/>
  <c r="N34" i="1"/>
  <c r="M34" i="1"/>
  <c r="L34" i="1"/>
  <c r="K34" i="1"/>
  <c r="N33" i="1"/>
  <c r="L33" i="1"/>
  <c r="N32" i="1"/>
  <c r="M32" i="1"/>
  <c r="L32" i="1"/>
  <c r="N31" i="1"/>
  <c r="L31" i="1"/>
  <c r="K31" i="1"/>
  <c r="M31" i="1"/>
  <c r="O30" i="1"/>
  <c r="N30" i="1"/>
  <c r="M30" i="1"/>
  <c r="P30" i="1" s="1"/>
  <c r="L30" i="1"/>
  <c r="K30" i="1"/>
  <c r="N29" i="1"/>
  <c r="L29" i="1"/>
  <c r="N28" i="1"/>
  <c r="L28" i="1"/>
  <c r="K28" i="1"/>
  <c r="O27" i="1"/>
  <c r="N27" i="1"/>
  <c r="L27" i="1"/>
  <c r="K27" i="1"/>
  <c r="M27" i="1"/>
  <c r="O26" i="1"/>
  <c r="N26" i="1"/>
  <c r="M26" i="1"/>
  <c r="L26" i="1"/>
  <c r="K26" i="1"/>
  <c r="N25" i="1"/>
  <c r="L25" i="1"/>
  <c r="N24" i="1"/>
  <c r="L24" i="1"/>
  <c r="M24" i="1"/>
  <c r="N23" i="1"/>
  <c r="L23" i="1"/>
  <c r="K23" i="1"/>
  <c r="M23" i="1"/>
  <c r="O22" i="1"/>
  <c r="N22" i="1"/>
  <c r="M22" i="1"/>
  <c r="L22" i="1"/>
  <c r="K22" i="1"/>
  <c r="O21" i="1"/>
  <c r="N21" i="1"/>
  <c r="M21" i="1"/>
  <c r="L21" i="1"/>
  <c r="K21" i="1"/>
  <c r="A21" i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N20" i="1"/>
  <c r="L20" i="1"/>
  <c r="A20" i="1"/>
  <c r="O19" i="1"/>
  <c r="N19" i="1"/>
  <c r="M19" i="1"/>
  <c r="L19" i="1"/>
  <c r="K19" i="1"/>
  <c r="A19" i="1"/>
  <c r="N18" i="1"/>
  <c r="L18" i="1"/>
  <c r="K18" i="1"/>
  <c r="O18" i="1"/>
  <c r="M18" i="1"/>
  <c r="P27" i="1" l="1"/>
  <c r="L59" i="1"/>
  <c r="P95" i="1"/>
  <c r="P21" i="1"/>
  <c r="P34" i="1"/>
  <c r="N59" i="1"/>
  <c r="P44" i="1"/>
  <c r="P73" i="1"/>
  <c r="P78" i="1"/>
  <c r="M103" i="1"/>
  <c r="L103" i="1"/>
  <c r="P99" i="1"/>
  <c r="P22" i="1"/>
  <c r="P38" i="1"/>
  <c r="P57" i="1"/>
  <c r="N68" i="1"/>
  <c r="P62" i="1"/>
  <c r="P63" i="1"/>
  <c r="P85" i="1"/>
  <c r="P19" i="1"/>
  <c r="M20" i="1"/>
  <c r="O20" i="1"/>
  <c r="P26" i="1"/>
  <c r="O28" i="1"/>
  <c r="O32" i="1"/>
  <c r="P32" i="1" s="1"/>
  <c r="K32" i="1"/>
  <c r="O33" i="1"/>
  <c r="M33" i="1"/>
  <c r="L39" i="1"/>
  <c r="O35" i="1"/>
  <c r="P35" i="1" s="1"/>
  <c r="P18" i="1"/>
  <c r="N39" i="1"/>
  <c r="O24" i="1"/>
  <c r="P24" i="1" s="1"/>
  <c r="K24" i="1"/>
  <c r="O25" i="1"/>
  <c r="M25" i="1"/>
  <c r="O36" i="1"/>
  <c r="K36" i="1"/>
  <c r="P41" i="1"/>
  <c r="O23" i="1"/>
  <c r="P23" i="1" s="1"/>
  <c r="M28" i="1"/>
  <c r="P28" i="1" s="1"/>
  <c r="O31" i="1"/>
  <c r="P31" i="1" s="1"/>
  <c r="M36" i="1"/>
  <c r="K37" i="1"/>
  <c r="K42" i="1"/>
  <c r="O56" i="1"/>
  <c r="M56" i="1"/>
  <c r="O71" i="1"/>
  <c r="P71" i="1" s="1"/>
  <c r="K71" i="1"/>
  <c r="O82" i="1"/>
  <c r="M82" i="1"/>
  <c r="O86" i="1"/>
  <c r="M86" i="1"/>
  <c r="P86" i="1" s="1"/>
  <c r="P91" i="1"/>
  <c r="O29" i="1"/>
  <c r="O37" i="1"/>
  <c r="K46" i="1"/>
  <c r="M47" i="1"/>
  <c r="P47" i="1" s="1"/>
  <c r="K48" i="1"/>
  <c r="O53" i="1"/>
  <c r="O55" i="1"/>
  <c r="P55" i="1" s="1"/>
  <c r="K55" i="1"/>
  <c r="M68" i="1"/>
  <c r="K70" i="1"/>
  <c r="L75" i="1"/>
  <c r="K72" i="1"/>
  <c r="L89" i="1"/>
  <c r="K86" i="1"/>
  <c r="M42" i="1"/>
  <c r="P42" i="1" s="1"/>
  <c r="K43" i="1"/>
  <c r="O45" i="1"/>
  <c r="P45" i="1" s="1"/>
  <c r="O50" i="1"/>
  <c r="P50" i="1" s="1"/>
  <c r="O54" i="1"/>
  <c r="M54" i="1"/>
  <c r="P54" i="1" s="1"/>
  <c r="O58" i="1"/>
  <c r="M58" i="1"/>
  <c r="P58" i="1" s="1"/>
  <c r="O61" i="1"/>
  <c r="P61" i="1" s="1"/>
  <c r="K61" i="1"/>
  <c r="N89" i="1"/>
  <c r="O84" i="1"/>
  <c r="M84" i="1"/>
  <c r="O88" i="1"/>
  <c r="M88" i="1"/>
  <c r="M29" i="1"/>
  <c r="P29" i="1" s="1"/>
  <c r="M37" i="1"/>
  <c r="O43" i="1"/>
  <c r="P43" i="1" s="1"/>
  <c r="M46" i="1"/>
  <c r="P46" i="1" s="1"/>
  <c r="M49" i="1"/>
  <c r="O52" i="1"/>
  <c r="P52" i="1" s="1"/>
  <c r="M53" i="1"/>
  <c r="P53" i="1" s="1"/>
  <c r="K54" i="1"/>
  <c r="K58" i="1"/>
  <c r="M70" i="1"/>
  <c r="M72" i="1"/>
  <c r="P72" i="1" s="1"/>
  <c r="P77" i="1"/>
  <c r="O83" i="1"/>
  <c r="P83" i="1" s="1"/>
  <c r="K83" i="1"/>
  <c r="K84" i="1"/>
  <c r="O87" i="1"/>
  <c r="P87" i="1" s="1"/>
  <c r="K87" i="1"/>
  <c r="K88" i="1"/>
  <c r="N103" i="1"/>
  <c r="P92" i="1"/>
  <c r="P94" i="1"/>
  <c r="P96" i="1"/>
  <c r="P98" i="1"/>
  <c r="P100" i="1"/>
  <c r="P102" i="1"/>
  <c r="L68" i="1"/>
  <c r="O65" i="1"/>
  <c r="P65" i="1" s="1"/>
  <c r="K65" i="1"/>
  <c r="O80" i="1"/>
  <c r="O89" i="1" s="1"/>
  <c r="K80" i="1"/>
  <c r="M81" i="1"/>
  <c r="P81" i="1" s="1"/>
  <c r="K81" i="1"/>
  <c r="O93" i="1"/>
  <c r="P93" i="1" s="1"/>
  <c r="K93" i="1"/>
  <c r="O97" i="1"/>
  <c r="P97" i="1" s="1"/>
  <c r="K97" i="1"/>
  <c r="O101" i="1"/>
  <c r="P101" i="1" s="1"/>
  <c r="K101" i="1"/>
  <c r="K100" i="1"/>
  <c r="K102" i="1"/>
  <c r="K57" i="1"/>
  <c r="K63" i="1"/>
  <c r="K67" i="1"/>
  <c r="K73" i="1"/>
  <c r="K78" i="1"/>
  <c r="K85" i="1"/>
  <c r="K91" i="1"/>
  <c r="K95" i="1"/>
  <c r="K99" i="1"/>
  <c r="P36" i="1" l="1"/>
  <c r="N105" i="1"/>
  <c r="N106" i="1" s="1"/>
  <c r="M89" i="1"/>
  <c r="P89" i="1" s="1"/>
  <c r="P88" i="1"/>
  <c r="L105" i="1"/>
  <c r="L9" i="1" s="1"/>
  <c r="O39" i="1"/>
  <c r="P80" i="1"/>
  <c r="P84" i="1"/>
  <c r="O75" i="1"/>
  <c r="P33" i="1"/>
  <c r="O49" i="1"/>
  <c r="O59" i="1" s="1"/>
  <c r="K49" i="1"/>
  <c r="O103" i="1"/>
  <c r="P103" i="1" s="1"/>
  <c r="O68" i="1"/>
  <c r="P68" i="1"/>
  <c r="K25" i="1"/>
  <c r="P70" i="1"/>
  <c r="M75" i="1"/>
  <c r="K52" i="1"/>
  <c r="K82" i="1"/>
  <c r="K56" i="1"/>
  <c r="K53" i="1"/>
  <c r="P20" i="1"/>
  <c r="P49" i="1"/>
  <c r="P37" i="1"/>
  <c r="M59" i="1"/>
  <c r="P82" i="1"/>
  <c r="P56" i="1"/>
  <c r="K29" i="1"/>
  <c r="P25" i="1"/>
  <c r="M39" i="1"/>
  <c r="K33" i="1"/>
  <c r="K20" i="1"/>
  <c r="P39" i="1" l="1"/>
  <c r="P75" i="1"/>
  <c r="M105" i="1"/>
  <c r="L110" i="1" s="1"/>
  <c r="Q110" i="1" s="1"/>
  <c r="O105" i="1"/>
  <c r="O106" i="1" s="1"/>
  <c r="P106" i="1" s="1"/>
  <c r="Q106" i="1" s="1"/>
  <c r="P59" i="1"/>
  <c r="P105" i="1" s="1"/>
  <c r="Q105" i="1" l="1"/>
  <c r="L107" i="1"/>
  <c r="Q107" i="1" l="1"/>
  <c r="L109" i="1"/>
  <c r="Q109" i="1" s="1"/>
  <c r="L108" i="1"/>
  <c r="Q108" i="1" s="1"/>
  <c r="L111" i="1" l="1"/>
  <c r="Q111" i="1" l="1"/>
  <c r="L112" i="1"/>
  <c r="Q112" i="1" s="1"/>
  <c r="L113" i="1" l="1"/>
  <c r="Q113" i="1" s="1"/>
  <c r="L11" i="1"/>
</calcChain>
</file>

<file path=xl/sharedStrings.xml><?xml version="1.0" encoding="utf-8"?>
<sst xmlns="http://schemas.openxmlformats.org/spreadsheetml/2006/main" count="326" uniqueCount="152">
  <si>
    <r>
      <t>SASKAŅOTS:____________________</t>
    </r>
    <r>
      <rPr>
        <u/>
        <sz val="10"/>
        <rFont val="Arial"/>
        <family val="2"/>
        <charset val="186"/>
      </rPr>
      <t>/2013.g.     .                      /</t>
    </r>
  </si>
  <si>
    <t>Lokālā tāme Nr.3</t>
  </si>
  <si>
    <t>Dundagas vidusskolas 3.stāva datoru klases remonta darbi (telpa Nr.28)</t>
  </si>
  <si>
    <t>Būves nosaukums:</t>
  </si>
  <si>
    <t>Dundagas vidusskola</t>
  </si>
  <si>
    <t>Objekta nosaukums:</t>
  </si>
  <si>
    <t>3.stāva datoru klases  remonta darbi (telpa Nr.28)</t>
  </si>
  <si>
    <t>Objekta adrese:</t>
  </si>
  <si>
    <t>Talsu iela 18, Dundaga, Dundagas novads</t>
  </si>
  <si>
    <t>Pasūtījuma Nr.</t>
  </si>
  <si>
    <t>03.03.2013.</t>
  </si>
  <si>
    <t>Darba ietilpība C/st:</t>
  </si>
  <si>
    <t>Tāme sastādīta:</t>
  </si>
  <si>
    <t>Tāme sastādīta 2013.gada tirgus cenās, pamatojoties uz inventarizācijas lietu un uzmērījumiem dabā</t>
  </si>
  <si>
    <t>Objekta izmaksas:</t>
  </si>
  <si>
    <t>Vienības izmaksa</t>
  </si>
  <si>
    <t>Kopējā izmaksa</t>
  </si>
  <si>
    <t>Nr.</t>
  </si>
  <si>
    <t>Pozic.</t>
  </si>
  <si>
    <t>Darba un izdevumu nosaukums</t>
  </si>
  <si>
    <t>Vienība</t>
  </si>
  <si>
    <t>Daudz.</t>
  </si>
  <si>
    <t>Laika</t>
  </si>
  <si>
    <t xml:space="preserve">Darba </t>
  </si>
  <si>
    <t>tai skaitā</t>
  </si>
  <si>
    <t>p.</t>
  </si>
  <si>
    <t>pielietotie materiāli, to daudzums</t>
  </si>
  <si>
    <t>norma</t>
  </si>
  <si>
    <t>samaksa</t>
  </si>
  <si>
    <t>Darba alga</t>
  </si>
  <si>
    <t>Materiāli</t>
  </si>
  <si>
    <t>Mehanismi</t>
  </si>
  <si>
    <t>Kopā</t>
  </si>
  <si>
    <t>Darbietilpība</t>
  </si>
  <si>
    <t>k.</t>
  </si>
  <si>
    <t>C/st</t>
  </si>
  <si>
    <t>Ls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</si>
  <si>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</si>
  <si>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</si>
  <si>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</si>
  <si>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</si>
  <si>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</si>
  <si>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</si>
  <si>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</si>
  <si>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</si>
  <si>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</si>
  <si>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</t>
  </si>
  <si>
    <t>Remonta darbi</t>
  </si>
  <si>
    <t>Normat.</t>
  </si>
  <si>
    <t>Kājlīstu demontāža</t>
  </si>
  <si>
    <t>m</t>
  </si>
  <si>
    <t>Durvju, aplodu demontāža</t>
  </si>
  <si>
    <t>m2</t>
  </si>
  <si>
    <t>Sienas skapja durvju, plauktu demontāža</t>
  </si>
  <si>
    <t>Krāsojuma attīrīšana sienām</t>
  </si>
  <si>
    <t>Būvgružu savākšana, utilizācija</t>
  </si>
  <si>
    <t>m3</t>
  </si>
  <si>
    <t>Griestu karkasa 600*600mm  montāža T15 konstrukcijas perimetrs, nesošās līstes, škērslīstes 600, 1200mm uz iekarēm</t>
  </si>
  <si>
    <t xml:space="preserve">Griestu plātņu montāža Olympia-II FL 600x600x15 </t>
  </si>
  <si>
    <t>Riģipša profilu karkass kanalizācijas stāvvadam</t>
  </si>
  <si>
    <t>Šahtas riģipša apšuvums 350+250mm</t>
  </si>
  <si>
    <t>Sienas gruntēšana, pilna špaktelēšana</t>
  </si>
  <si>
    <t>Sienas krāsojums ar akrila, tonētu krāsu 2x</t>
  </si>
  <si>
    <t>Grīdas virsmas gruntēšana</t>
  </si>
  <si>
    <t>Virsmas izlīdzināšana līdz 10mm, stiprinot stiklšķiedras sietu 4*4mm, 160g/m2</t>
  </si>
  <si>
    <t>Saplākšna ieklāšaņa 12mm ieklāšana, skrūvējot, špaktelējot</t>
  </si>
  <si>
    <t>PVC grīdas segums homogēnais 2,0 mm ieklāšana uz līmes, šuves kausējot ar diegu</t>
  </si>
  <si>
    <t>PVC kājlīstes montāža, veidgabali</t>
  </si>
  <si>
    <t>Alumīnija nosegslieksnis</t>
  </si>
  <si>
    <t>Durvju, gludas, krāsotas  ar HDF loksnēm, rorblates pildījums, masīvkoka kārba, furnitūra sabiedriskai ēkai,  montāža, aplodas, stiprinājumi</t>
  </si>
  <si>
    <t>kpl</t>
  </si>
  <si>
    <t>Sienas skapja bīdāmo MDF 24mm durvju montāža, alumīnija sliedes, bīdāmie mehanismi</t>
  </si>
  <si>
    <t>PVC revīzijas lūkas montāža 200*200mm šahtai</t>
  </si>
  <si>
    <t>gb</t>
  </si>
  <si>
    <t>PVC ventilācijas restes montāža griestos 200*200</t>
  </si>
  <si>
    <t>Kopā:</t>
  </si>
  <si>
    <t>2</t>
  </si>
  <si>
    <t>Iekšējie elektrotīkli, apgaismojums</t>
  </si>
  <si>
    <t>Demontēt esošo elektroinstalāciju, utilizācija</t>
  </si>
  <si>
    <t>Apgaismojuma armatūras montāža 4*18w iebbūvējama griestos, aizsargstikls, spuldzes</t>
  </si>
  <si>
    <t>Apgaismojuma armatūras montāža 2*36w iekarināma, aizsargstikls, spuldzes</t>
  </si>
  <si>
    <t>Esošās sadales pārshēmošana</t>
  </si>
  <si>
    <t>Kabeļa montāža  Kabelis PPJ 3*1.5</t>
  </si>
  <si>
    <t>Kabeļa montāža Kabelis PPJ 3*2.5</t>
  </si>
  <si>
    <t>Rievu frēzēšana mūrī</t>
  </si>
  <si>
    <t>Cauruļu montāža  pvc dm16-25mm</t>
  </si>
  <si>
    <t>Kabeļu kanalsMalpro 100x40 vai ekvivalents</t>
  </si>
  <si>
    <t>Kabeļu kanala kārba SZH 1/2</t>
  </si>
  <si>
    <t>Kārba betonam ar skruv. 60mm montāža</t>
  </si>
  <si>
    <t>Nozarkārbu savienošana</t>
  </si>
  <si>
    <t>Slēdzis mehanisms 1P Siemens vai ekvivalents</t>
  </si>
  <si>
    <t>Grupu slēdzis mehanisms 2P Siemens vai ekvivalents</t>
  </si>
  <si>
    <t>Rozete mehanisms a/z balt. Siemens vai ekvivalents</t>
  </si>
  <si>
    <t xml:space="preserve"> Rāmitis 1d./balts Siemens vai ekvivalents</t>
  </si>
  <si>
    <t xml:space="preserve"> Rāmitis 5d./balts Siemens vai ekvivalents</t>
  </si>
  <si>
    <t>Palīgmateriāli, stiprinājumi</t>
  </si>
  <si>
    <t>k-ts</t>
  </si>
  <si>
    <t>3</t>
  </si>
  <si>
    <t>Iekšējie vājstrāvas tīkli</t>
  </si>
  <si>
    <t>S-VIDEO kabelis projektoram</t>
  </si>
  <si>
    <t>Kabeļa motāža 5kat.</t>
  </si>
  <si>
    <t xml:space="preserve">Rutenbeck Rozete 1xRJ45 5kat vai ekvivalents
Rutenbeck Rozete 1xRJ45 5kat 
</t>
  </si>
  <si>
    <t>Rozetes TF Plate balt. Siemens vai ekvivalents</t>
  </si>
  <si>
    <t>Rāmitis 1d./balts Siemens vai ekvivalents</t>
  </si>
  <si>
    <t>Esošo UAS devēju pārcelšana</t>
  </si>
  <si>
    <t>4</t>
  </si>
  <si>
    <t>Iekšējais ūdensvads, kanalizācija</t>
  </si>
  <si>
    <t>Kanalizācijas stāvvada, ūdensvada pievada, izlietnes demontāža</t>
  </si>
  <si>
    <t>Kanalizācijas cauruļu montāža d50mm</t>
  </si>
  <si>
    <t>Pieslēgšanās pie esošās sistēmas</t>
  </si>
  <si>
    <t>vietas</t>
  </si>
  <si>
    <t>Kanalizācijas revīzijas montāža dm50</t>
  </si>
  <si>
    <t>5</t>
  </si>
  <si>
    <t>Apkure</t>
  </si>
  <si>
    <t>Esošo radiatoru demontāža</t>
  </si>
  <si>
    <t>Esošo maģistrālo cauruļu, stāvvadu krāsojums</t>
  </si>
  <si>
    <t>Vara cauruļu montāža d18</t>
  </si>
  <si>
    <t>Vara veidgabali</t>
  </si>
  <si>
    <t>Lod.pāreja PAV d 18x1/2"a.v.</t>
  </si>
  <si>
    <t>Radiators Purmo Compact 22*500*1400</t>
  </si>
  <si>
    <t>Radiatora stiprinājumi</t>
  </si>
  <si>
    <t>Radiatora ventīlis RTD-G</t>
  </si>
  <si>
    <t>Radiatora termostats tiešās darbības</t>
  </si>
  <si>
    <t>Radiatoru pieslēgums</t>
  </si>
  <si>
    <t>6</t>
  </si>
  <si>
    <t>Ventilācija</t>
  </si>
  <si>
    <t>Kanāla ventilators nosūcei TD-350/125, ieskaitot pievienojumus un savienojumus</t>
  </si>
  <si>
    <t>Divātrumu slēdži  REGUL-2</t>
  </si>
  <si>
    <t>Apaļais gaisa vads SR-100</t>
  </si>
  <si>
    <t>Tas pats, SR-125</t>
  </si>
  <si>
    <t xml:space="preserve">Vārsts plūsmas regulēšanai SK-100 </t>
  </si>
  <si>
    <t>Līkums d100 90*</t>
  </si>
  <si>
    <t>Klusinātājs d125-900-50</t>
  </si>
  <si>
    <t>Sedls d125/125</t>
  </si>
  <si>
    <t>Korķis dm125</t>
  </si>
  <si>
    <t>Līkums d125 90*</t>
  </si>
  <si>
    <t>Nosūces difuzors dm100</t>
  </si>
  <si>
    <t>Palīgmateriāli</t>
  </si>
  <si>
    <t>Sadaļas kopā:</t>
  </si>
  <si>
    <t>Ls.</t>
  </si>
  <si>
    <t>Materiālu sagāde, transporta izmaksas</t>
  </si>
  <si>
    <t>Pieskaitāmās izmaksas, t.sk. darba aizsardzība</t>
  </si>
  <si>
    <t>Plānotie uzkrājumi</t>
  </si>
  <si>
    <t xml:space="preserve">Darba devēja sociālais nodoklis </t>
  </si>
  <si>
    <t>24.09%</t>
  </si>
  <si>
    <t>Sadaļa kopā:</t>
  </si>
  <si>
    <t>PVN 21%</t>
  </si>
  <si>
    <t>Objekta kopējās izmaksas:</t>
  </si>
  <si>
    <t>Sastādīja:</t>
  </si>
  <si>
    <t>_________________________</t>
  </si>
  <si>
    <t>Datums:_______________________</t>
  </si>
  <si>
    <t>v.z.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</si>
</sst>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Ls&quot;_-;\-* #,##0.00\ &quot;Ls&quot;_-;_-* &quot;-&quot;??\ &quot;Ls&quot;_-;_-@_-"/>
  </numFmts>
  <fonts count="20" x14ac:knownFonts="1">
    <font>
      <sz val="11"/>
      <color theme="1"/>
      <name val="Calibri"/>
      <family val="2"/>
      <charset val="186"/>
      <scheme val="minor"/>
    </font>
    <font>
      <sz val="10"/>
      <name val="Helv"/>
    </font>
    <font>
      <sz val="10"/>
      <name val="Arial"/>
      <family val="2"/>
      <charset val="186"/>
    </font>
    <font>
      <u/>
      <sz val="10"/>
      <name val="Arial"/>
      <family val="2"/>
      <charset val="186"/>
    </font>
    <font>
      <sz val="14"/>
      <name val="Arial"/>
      <family val="2"/>
      <charset val="186"/>
    </font>
    <font>
      <sz val="8"/>
      <name val="Arial"/>
      <family val="2"/>
      <charset val="186"/>
    </font>
    <font>
      <u/>
      <sz val="11"/>
      <name val="Arial"/>
      <family val="2"/>
      <charset val="186"/>
    </font>
    <font>
      <b/>
      <sz val="9"/>
      <name val="Arial"/>
      <family val="2"/>
      <charset val="186"/>
    </font>
    <font>
      <sz val="11"/>
      <name val="Arial"/>
      <family val="2"/>
      <charset val="186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8"/>
      <name val="Arial"/>
      <family val="2"/>
      <charset val="186"/>
    </font>
    <font>
      <sz val="7"/>
      <name val="Arial"/>
      <family val="2"/>
      <charset val="186"/>
    </font>
    <font>
      <sz val="20"/>
      <name val="Arial"/>
      <family val="2"/>
      <charset val="186"/>
    </font>
    <font>
      <b/>
      <u/>
      <sz val="8"/>
      <name val="Arial"/>
      <family val="2"/>
      <charset val="186"/>
    </font>
    <font>
      <u/>
      <sz val="8"/>
      <name val="Arial"/>
      <family val="2"/>
      <charset val="186"/>
    </font>
    <font>
      <vertAlign val="subscript"/>
      <sz val="12"/>
      <color rgb="FF000000"/>
      <name val="Arial"/>
      <family val="2"/>
      <charset val="186"/>
    </font>
    <font>
      <sz val="8"/>
      <color indexed="8"/>
      <name val="Arial"/>
      <family val="2"/>
      <charset val="186"/>
    </font>
    <font>
      <sz val="8"/>
      <name val="Arial"/>
      <family val="2"/>
    </font>
    <font>
      <i/>
      <sz val="8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37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49" fontId="7" fillId="0" borderId="0" xfId="0" applyNumberFormat="1" applyFont="1"/>
    <xf numFmtId="49" fontId="2" fillId="0" borderId="0" xfId="0" applyNumberFormat="1" applyFont="1"/>
    <xf numFmtId="2" fontId="2" fillId="0" borderId="0" xfId="0" applyNumberFormat="1" applyFont="1"/>
    <xf numFmtId="2" fontId="8" fillId="0" borderId="0" xfId="0" applyNumberFormat="1" applyFont="1" applyFill="1"/>
    <xf numFmtId="2" fontId="8" fillId="0" borderId="0" xfId="0" applyNumberFormat="1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center" vertical="top"/>
    </xf>
    <xf numFmtId="49" fontId="7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2" fontId="8" fillId="0" borderId="0" xfId="0" applyNumberFormat="1" applyFont="1" applyFill="1" applyAlignment="1">
      <alignment vertical="top"/>
    </xf>
    <xf numFmtId="2" fontId="5" fillId="0" borderId="0" xfId="0" applyNumberFormat="1" applyFont="1" applyAlignment="1">
      <alignment horizontal="right" vertical="top"/>
    </xf>
    <xf numFmtId="0" fontId="2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49" fontId="10" fillId="0" borderId="0" xfId="0" applyNumberFormat="1" applyFont="1" applyBorder="1" applyAlignment="1">
      <alignment horizontal="left" vertical="top"/>
    </xf>
    <xf numFmtId="49" fontId="5" fillId="0" borderId="1" xfId="0" applyNumberFormat="1" applyFont="1" applyBorder="1" applyAlignment="1">
      <alignment vertical="top"/>
    </xf>
    <xf numFmtId="0" fontId="12" fillId="0" borderId="2" xfId="0" applyFont="1" applyBorder="1" applyAlignment="1">
      <alignment vertical="top"/>
    </xf>
    <xf numFmtId="49" fontId="12" fillId="0" borderId="3" xfId="0" applyNumberFormat="1" applyFont="1" applyBorder="1" applyAlignment="1">
      <alignment horizontal="center" vertical="top"/>
    </xf>
    <xf numFmtId="49" fontId="12" fillId="0" borderId="4" xfId="0" applyNumberFormat="1" applyFont="1" applyBorder="1" applyAlignment="1">
      <alignment vertical="top"/>
    </xf>
    <xf numFmtId="0" fontId="12" fillId="0" borderId="3" xfId="0" applyFont="1" applyBorder="1" applyAlignment="1">
      <alignment vertical="top"/>
    </xf>
    <xf numFmtId="2" fontId="12" fillId="0" borderId="3" xfId="0" applyNumberFormat="1" applyFont="1" applyBorder="1" applyAlignment="1">
      <alignment vertical="top"/>
    </xf>
    <xf numFmtId="2" fontId="12" fillId="0" borderId="5" xfId="0" applyNumberFormat="1" applyFont="1" applyBorder="1" applyAlignment="1">
      <alignment vertical="top"/>
    </xf>
    <xf numFmtId="0" fontId="12" fillId="0" borderId="7" xfId="0" applyFont="1" applyBorder="1" applyAlignment="1">
      <alignment horizontal="center" vertical="top"/>
    </xf>
    <xf numFmtId="49" fontId="12" fillId="0" borderId="8" xfId="0" applyNumberFormat="1" applyFont="1" applyBorder="1" applyAlignment="1">
      <alignment horizontal="center" vertical="top"/>
    </xf>
    <xf numFmtId="49" fontId="12" fillId="0" borderId="0" xfId="0" applyNumberFormat="1" applyFont="1" applyBorder="1" applyAlignment="1">
      <alignment horizontal="center" vertical="top"/>
    </xf>
    <xf numFmtId="2" fontId="12" fillId="0" borderId="8" xfId="0" applyNumberFormat="1" applyFont="1" applyBorder="1" applyAlignment="1">
      <alignment horizontal="center" vertical="top"/>
    </xf>
    <xf numFmtId="2" fontId="12" fillId="0" borderId="0" xfId="0" applyNumberFormat="1" applyFont="1" applyBorder="1" applyAlignment="1">
      <alignment horizontal="center" vertical="top"/>
    </xf>
    <xf numFmtId="49" fontId="12" fillId="0" borderId="8" xfId="0" applyNumberFormat="1" applyFont="1" applyBorder="1" applyAlignment="1">
      <alignment vertical="top"/>
    </xf>
    <xf numFmtId="2" fontId="12" fillId="0" borderId="8" xfId="0" applyNumberFormat="1" applyFont="1" applyBorder="1" applyAlignment="1">
      <alignment vertical="top"/>
    </xf>
    <xf numFmtId="2" fontId="12" fillId="0" borderId="12" xfId="0" applyNumberFormat="1" applyFont="1" applyBorder="1" applyAlignment="1">
      <alignment horizontal="center" vertical="top"/>
    </xf>
    <xf numFmtId="2" fontId="12" fillId="0" borderId="12" xfId="0" applyNumberFormat="1" applyFont="1" applyFill="1" applyBorder="1" applyAlignment="1">
      <alignment horizontal="center" vertical="top"/>
    </xf>
    <xf numFmtId="2" fontId="12" fillId="0" borderId="13" xfId="0" applyNumberFormat="1" applyFont="1" applyFill="1" applyBorder="1" applyAlignment="1">
      <alignment horizontal="center" vertical="top"/>
    </xf>
    <xf numFmtId="2" fontId="12" fillId="0" borderId="13" xfId="0" applyNumberFormat="1" applyFont="1" applyBorder="1" applyAlignment="1">
      <alignment horizontal="center" vertical="top"/>
    </xf>
    <xf numFmtId="2" fontId="12" fillId="0" borderId="14" xfId="0" applyNumberFormat="1" applyFont="1" applyBorder="1" applyAlignment="1">
      <alignment horizontal="center" vertical="top"/>
    </xf>
    <xf numFmtId="2" fontId="12" fillId="0" borderId="8" xfId="0" applyNumberFormat="1" applyFont="1" applyFill="1" applyBorder="1" applyAlignment="1">
      <alignment horizontal="center" vertical="top"/>
    </xf>
    <xf numFmtId="2" fontId="12" fillId="0" borderId="15" xfId="0" applyNumberFormat="1" applyFont="1" applyFill="1" applyBorder="1" applyAlignment="1">
      <alignment horizontal="center" vertical="top"/>
    </xf>
    <xf numFmtId="2" fontId="12" fillId="0" borderId="15" xfId="0" applyNumberFormat="1" applyFont="1" applyBorder="1" applyAlignment="1">
      <alignment horizontal="center" vertical="top"/>
    </xf>
    <xf numFmtId="2" fontId="12" fillId="0" borderId="16" xfId="0" applyNumberFormat="1" applyFont="1" applyBorder="1" applyAlignment="1">
      <alignment horizontal="center" vertical="top"/>
    </xf>
    <xf numFmtId="0" fontId="12" fillId="0" borderId="17" xfId="0" applyFont="1" applyBorder="1" applyAlignment="1">
      <alignment horizontal="center" vertical="top"/>
    </xf>
    <xf numFmtId="49" fontId="12" fillId="0" borderId="18" xfId="0" applyNumberFormat="1" applyFont="1" applyBorder="1" applyAlignment="1">
      <alignment horizontal="center" vertical="top"/>
    </xf>
    <xf numFmtId="49" fontId="12" fillId="0" borderId="1" xfId="0" applyNumberFormat="1" applyFont="1" applyBorder="1" applyAlignment="1">
      <alignment vertical="top"/>
    </xf>
    <xf numFmtId="49" fontId="12" fillId="0" borderId="18" xfId="0" applyNumberFormat="1" applyFont="1" applyBorder="1" applyAlignment="1">
      <alignment vertical="top"/>
    </xf>
    <xf numFmtId="2" fontId="12" fillId="0" borderId="18" xfId="0" applyNumberFormat="1" applyFont="1" applyBorder="1" applyAlignment="1">
      <alignment vertical="top"/>
    </xf>
    <xf numFmtId="2" fontId="12" fillId="0" borderId="19" xfId="0" applyNumberFormat="1" applyFont="1" applyBorder="1" applyAlignment="1">
      <alignment horizontal="center" vertical="top"/>
    </xf>
    <xf numFmtId="2" fontId="12" fillId="0" borderId="18" xfId="0" applyNumberFormat="1" applyFont="1" applyBorder="1" applyAlignment="1">
      <alignment horizontal="center" vertical="top"/>
    </xf>
    <xf numFmtId="2" fontId="12" fillId="0" borderId="19" xfId="0" applyNumberFormat="1" applyFont="1" applyFill="1" applyBorder="1" applyAlignment="1">
      <alignment horizontal="center" vertical="top"/>
    </xf>
    <xf numFmtId="2" fontId="12" fillId="0" borderId="20" xfId="0" applyNumberFormat="1" applyFont="1" applyFill="1" applyBorder="1" applyAlignment="1">
      <alignment horizontal="center" vertical="top"/>
    </xf>
    <xf numFmtId="2" fontId="12" fillId="0" borderId="20" xfId="0" applyNumberFormat="1" applyFont="1" applyBorder="1" applyAlignment="1">
      <alignment horizontal="center" vertical="top"/>
    </xf>
    <xf numFmtId="2" fontId="12" fillId="0" borderId="21" xfId="0" applyNumberFormat="1" applyFont="1" applyBorder="1" applyAlignment="1">
      <alignment horizontal="center" vertical="top"/>
    </xf>
    <xf numFmtId="2" fontId="12" fillId="0" borderId="18" xfId="0" applyNumberFormat="1" applyFont="1" applyFill="1" applyBorder="1" applyAlignment="1">
      <alignment horizontal="center" vertical="top"/>
    </xf>
    <xf numFmtId="2" fontId="12" fillId="0" borderId="22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49" fontId="5" fillId="0" borderId="23" xfId="0" applyNumberFormat="1" applyFont="1" applyBorder="1" applyAlignment="1">
      <alignment horizontal="center" vertical="top"/>
    </xf>
    <xf numFmtId="49" fontId="5" fillId="0" borderId="9" xfId="0" applyNumberFormat="1" applyFont="1" applyBorder="1" applyAlignment="1">
      <alignment horizontal="center" vertical="top"/>
    </xf>
    <xf numFmtId="0" fontId="5" fillId="0" borderId="23" xfId="0" applyNumberFormat="1" applyFont="1" applyBorder="1" applyAlignment="1">
      <alignment horizontal="center" vertical="top"/>
    </xf>
    <xf numFmtId="0" fontId="5" fillId="0" borderId="24" xfId="0" applyNumberFormat="1" applyFont="1" applyBorder="1" applyAlignment="1">
      <alignment horizontal="center" vertical="top"/>
    </xf>
    <xf numFmtId="49" fontId="5" fillId="0" borderId="24" xfId="0" applyNumberFormat="1" applyFont="1" applyFill="1" applyBorder="1" applyAlignment="1">
      <alignment horizontal="center" vertical="top"/>
    </xf>
    <xf numFmtId="49" fontId="5" fillId="0" borderId="25" xfId="0" applyNumberFormat="1" applyFont="1" applyFill="1" applyBorder="1" applyAlignment="1">
      <alignment horizontal="center" vertical="top"/>
    </xf>
    <xf numFmtId="49" fontId="5" fillId="0" borderId="25" xfId="0" applyNumberFormat="1" applyFont="1" applyBorder="1" applyAlignment="1">
      <alignment horizontal="center" vertical="top"/>
    </xf>
    <xf numFmtId="49" fontId="5" fillId="0" borderId="26" xfId="0" applyNumberFormat="1" applyFont="1" applyBorder="1" applyAlignment="1">
      <alignment horizontal="center" vertical="top"/>
    </xf>
    <xf numFmtId="49" fontId="5" fillId="0" borderId="27" xfId="0" applyNumberFormat="1" applyFont="1" applyBorder="1" applyAlignment="1">
      <alignment horizontal="center" vertical="top"/>
    </xf>
    <xf numFmtId="49" fontId="5" fillId="0" borderId="11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28" xfId="0" applyFont="1" applyBorder="1" applyAlignment="1">
      <alignment horizontal="center" vertical="top"/>
    </xf>
    <xf numFmtId="49" fontId="11" fillId="0" borderId="15" xfId="0" applyNumberFormat="1" applyFont="1" applyBorder="1" applyAlignment="1">
      <alignment horizontal="center" vertical="top"/>
    </xf>
    <xf numFmtId="0" fontId="14" fillId="0" borderId="29" xfId="0" applyFont="1" applyBorder="1" applyAlignment="1">
      <alignment horizontal="left" vertical="top"/>
    </xf>
    <xf numFmtId="0" fontId="5" fillId="0" borderId="15" xfId="0" applyFont="1" applyBorder="1" applyAlignment="1">
      <alignment horizontal="center" vertical="top"/>
    </xf>
    <xf numFmtId="4" fontId="5" fillId="0" borderId="15" xfId="0" applyNumberFormat="1" applyFont="1" applyBorder="1" applyAlignment="1">
      <alignment horizontal="center" vertical="top"/>
    </xf>
    <xf numFmtId="4" fontId="5" fillId="0" borderId="30" xfId="0" applyNumberFormat="1" applyFont="1" applyBorder="1" applyAlignment="1">
      <alignment horizontal="center" vertical="top"/>
    </xf>
    <xf numFmtId="4" fontId="5" fillId="0" borderId="30" xfId="0" applyNumberFormat="1" applyFont="1" applyFill="1" applyBorder="1" applyAlignment="1">
      <alignment horizontal="center" vertical="top"/>
    </xf>
    <xf numFmtId="4" fontId="5" fillId="0" borderId="15" xfId="0" applyNumberFormat="1" applyFont="1" applyFill="1" applyBorder="1" applyAlignment="1">
      <alignment horizontal="center" vertical="top"/>
    </xf>
    <xf numFmtId="4" fontId="5" fillId="0" borderId="31" xfId="0" applyNumberFormat="1" applyFont="1" applyBorder="1" applyAlignment="1">
      <alignment horizontal="center" vertical="top"/>
    </xf>
    <xf numFmtId="4" fontId="5" fillId="0" borderId="32" xfId="0" applyNumberFormat="1" applyFont="1" applyBorder="1" applyAlignment="1">
      <alignment horizontal="center" vertical="top"/>
    </xf>
    <xf numFmtId="4" fontId="5" fillId="0" borderId="33" xfId="0" applyNumberFormat="1" applyFont="1" applyBorder="1" applyAlignment="1">
      <alignment horizontal="center" vertical="top"/>
    </xf>
    <xf numFmtId="0" fontId="5" fillId="0" borderId="34" xfId="0" applyFont="1" applyBorder="1" applyAlignment="1">
      <alignment horizontal="center" vertical="top"/>
    </xf>
    <xf numFmtId="0" fontId="5" fillId="0" borderId="35" xfId="0" applyNumberFormat="1" applyFont="1" applyBorder="1" applyAlignment="1">
      <alignment horizontal="center" vertical="top"/>
    </xf>
    <xf numFmtId="0" fontId="5" fillId="0" borderId="36" xfId="0" applyNumberFormat="1" applyFont="1" applyBorder="1" applyAlignment="1">
      <alignment vertical="top"/>
    </xf>
    <xf numFmtId="0" fontId="5" fillId="0" borderId="35" xfId="0" applyFont="1" applyFill="1" applyBorder="1" applyAlignment="1">
      <alignment horizontal="center" vertical="top"/>
    </xf>
    <xf numFmtId="0" fontId="5" fillId="0" borderId="37" xfId="0" applyNumberFormat="1" applyFont="1" applyFill="1" applyBorder="1" applyAlignment="1">
      <alignment horizontal="center" vertical="top"/>
    </xf>
    <xf numFmtId="2" fontId="5" fillId="0" borderId="35" xfId="0" applyNumberFormat="1" applyFont="1" applyFill="1" applyBorder="1" applyAlignment="1">
      <alignment horizontal="center" vertical="top"/>
    </xf>
    <xf numFmtId="2" fontId="5" fillId="0" borderId="37" xfId="0" applyNumberFormat="1" applyFont="1" applyFill="1" applyBorder="1" applyAlignment="1">
      <alignment horizontal="center" vertical="top"/>
    </xf>
    <xf numFmtId="2" fontId="5" fillId="0" borderId="35" xfId="0" applyNumberFormat="1" applyFont="1" applyBorder="1" applyAlignment="1">
      <alignment horizontal="center" vertical="top"/>
    </xf>
    <xf numFmtId="4" fontId="5" fillId="0" borderId="35" xfId="0" applyNumberFormat="1" applyFont="1" applyFill="1" applyBorder="1" applyAlignment="1">
      <alignment horizontal="center" vertical="top"/>
    </xf>
    <xf numFmtId="2" fontId="15" fillId="0" borderId="38" xfId="0" applyNumberFormat="1" applyFont="1" applyFill="1" applyBorder="1" applyAlignment="1">
      <alignment horizontal="center" vertical="top"/>
    </xf>
    <xf numFmtId="2" fontId="5" fillId="0" borderId="39" xfId="0" applyNumberFormat="1" applyFont="1" applyFill="1" applyBorder="1" applyAlignment="1">
      <alignment horizontal="center" vertical="top"/>
    </xf>
    <xf numFmtId="0" fontId="5" fillId="0" borderId="36" xfId="0" applyNumberFormat="1" applyFont="1" applyBorder="1" applyAlignment="1">
      <alignment vertical="top" wrapText="1"/>
    </xf>
    <xf numFmtId="2" fontId="5" fillId="0" borderId="35" xfId="0" applyNumberFormat="1" applyFont="1" applyBorder="1" applyAlignment="1">
      <alignment vertical="top"/>
    </xf>
    <xf numFmtId="4" fontId="5" fillId="0" borderId="39" xfId="0" applyNumberFormat="1" applyFont="1" applyFill="1" applyBorder="1" applyAlignment="1">
      <alignment horizontal="center" vertical="top"/>
    </xf>
    <xf numFmtId="4" fontId="15" fillId="0" borderId="40" xfId="0" applyNumberFormat="1" applyFont="1" applyFill="1" applyBorder="1" applyAlignment="1">
      <alignment horizontal="center" vertical="top"/>
    </xf>
    <xf numFmtId="2" fontId="5" fillId="0" borderId="35" xfId="0" applyNumberFormat="1" applyFont="1" applyBorder="1" applyAlignment="1">
      <alignment vertical="top" wrapText="1"/>
    </xf>
    <xf numFmtId="0" fontId="5" fillId="0" borderId="41" xfId="0" applyFont="1" applyBorder="1" applyAlignment="1">
      <alignment horizontal="center" vertical="top" wrapText="1"/>
    </xf>
    <xf numFmtId="0" fontId="5" fillId="0" borderId="42" xfId="0" applyNumberFormat="1" applyFont="1" applyBorder="1" applyAlignment="1">
      <alignment horizontal="center" vertical="top"/>
    </xf>
    <xf numFmtId="2" fontId="5" fillId="0" borderId="42" xfId="0" applyNumberFormat="1" applyFont="1" applyBorder="1" applyAlignment="1">
      <alignment vertical="top"/>
    </xf>
    <xf numFmtId="2" fontId="5" fillId="0" borderId="42" xfId="0" applyNumberFormat="1" applyFont="1" applyBorder="1" applyAlignment="1">
      <alignment horizontal="center" vertical="top"/>
    </xf>
    <xf numFmtId="4" fontId="5" fillId="0" borderId="42" xfId="0" applyNumberFormat="1" applyFont="1" applyBorder="1" applyAlignment="1">
      <alignment horizontal="center" vertical="top"/>
    </xf>
    <xf numFmtId="4" fontId="5" fillId="0" borderId="42" xfId="0" applyNumberFormat="1" applyFont="1" applyFill="1" applyBorder="1" applyAlignment="1">
      <alignment horizontal="center" vertical="top"/>
    </xf>
    <xf numFmtId="4" fontId="11" fillId="0" borderId="42" xfId="0" applyNumberFormat="1" applyFont="1" applyFill="1" applyBorder="1" applyAlignment="1">
      <alignment horizontal="right" vertical="top"/>
    </xf>
    <xf numFmtId="4" fontId="11" fillId="0" borderId="42" xfId="0" applyNumberFormat="1" applyFont="1" applyFill="1" applyBorder="1" applyAlignment="1">
      <alignment horizontal="center" vertical="top"/>
    </xf>
    <xf numFmtId="4" fontId="5" fillId="0" borderId="43" xfId="0" applyNumberFormat="1" applyFont="1" applyFill="1" applyBorder="1" applyAlignment="1">
      <alignment horizontal="center" vertical="top"/>
    </xf>
    <xf numFmtId="4" fontId="11" fillId="0" borderId="44" xfId="0" applyNumberFormat="1" applyFont="1" applyFill="1" applyBorder="1" applyAlignment="1">
      <alignment horizontal="center" vertical="top"/>
    </xf>
    <xf numFmtId="4" fontId="14" fillId="0" borderId="45" xfId="0" applyNumberFormat="1" applyFont="1" applyFill="1" applyBorder="1" applyAlignment="1">
      <alignment horizontal="center" vertical="top"/>
    </xf>
    <xf numFmtId="0" fontId="5" fillId="0" borderId="46" xfId="0" applyFont="1" applyFill="1" applyBorder="1" applyAlignment="1">
      <alignment vertical="top" wrapText="1"/>
    </xf>
    <xf numFmtId="0" fontId="5" fillId="0" borderId="46" xfId="0" applyFont="1" applyFill="1" applyBorder="1" applyAlignment="1">
      <alignment horizontal="center" vertical="top"/>
    </xf>
    <xf numFmtId="0" fontId="5" fillId="0" borderId="46" xfId="0" applyFont="1" applyFill="1" applyBorder="1" applyAlignment="1">
      <alignment vertical="top"/>
    </xf>
    <xf numFmtId="0" fontId="5" fillId="0" borderId="35" xfId="0" applyNumberFormat="1" applyFont="1" applyFill="1" applyBorder="1" applyAlignment="1">
      <alignment horizontal="center" vertical="top"/>
    </xf>
    <xf numFmtId="0" fontId="5" fillId="0" borderId="46" xfId="0" applyNumberFormat="1" applyFont="1" applyFill="1" applyBorder="1" applyAlignment="1">
      <alignment horizontal="center" vertical="top"/>
    </xf>
    <xf numFmtId="0" fontId="5" fillId="0" borderId="35" xfId="0" applyFont="1" applyFill="1" applyBorder="1" applyAlignment="1">
      <alignment horizontal="left" vertical="top"/>
    </xf>
    <xf numFmtId="4" fontId="5" fillId="0" borderId="32" xfId="0" applyNumberFormat="1" applyFont="1" applyFill="1" applyBorder="1" applyAlignment="1">
      <alignment horizontal="center" vertical="top"/>
    </xf>
    <xf numFmtId="4" fontId="11" fillId="0" borderId="15" xfId="0" applyNumberFormat="1" applyFont="1" applyFill="1" applyBorder="1" applyAlignment="1">
      <alignment horizontal="center" vertical="top"/>
    </xf>
    <xf numFmtId="4" fontId="14" fillId="0" borderId="47" xfId="0" applyNumberFormat="1" applyFont="1" applyFill="1" applyBorder="1" applyAlignment="1">
      <alignment horizontal="center" vertical="top"/>
    </xf>
    <xf numFmtId="0" fontId="16" fillId="0" borderId="35" xfId="0" applyFont="1" applyBorder="1" applyAlignment="1">
      <alignment horizontal="center" wrapText="1"/>
    </xf>
    <xf numFmtId="0" fontId="17" fillId="0" borderId="35" xfId="0" applyFont="1" applyFill="1" applyBorder="1" applyAlignment="1">
      <alignment horizontal="center" vertical="top"/>
    </xf>
    <xf numFmtId="0" fontId="5" fillId="0" borderId="30" xfId="0" applyNumberFormat="1" applyFont="1" applyBorder="1" applyAlignment="1">
      <alignment horizontal="center" vertical="top"/>
    </xf>
    <xf numFmtId="0" fontId="5" fillId="0" borderId="15" xfId="0" applyNumberFormat="1" applyFont="1" applyBorder="1" applyAlignment="1">
      <alignment horizontal="center" vertical="top"/>
    </xf>
    <xf numFmtId="0" fontId="5" fillId="0" borderId="30" xfId="0" applyNumberFormat="1" applyFont="1" applyFill="1" applyBorder="1" applyAlignment="1">
      <alignment horizontal="center" vertical="top"/>
    </xf>
    <xf numFmtId="0" fontId="5" fillId="0" borderId="15" xfId="0" applyNumberFormat="1" applyFont="1" applyFill="1" applyBorder="1" applyAlignment="1">
      <alignment horizontal="center" vertical="top"/>
    </xf>
    <xf numFmtId="0" fontId="5" fillId="0" borderId="31" xfId="0" applyNumberFormat="1" applyFont="1" applyBorder="1" applyAlignment="1">
      <alignment horizontal="center" vertical="top"/>
    </xf>
    <xf numFmtId="0" fontId="5" fillId="0" borderId="32" xfId="0" applyNumberFormat="1" applyFont="1" applyBorder="1" applyAlignment="1">
      <alignment horizontal="center" vertical="top"/>
    </xf>
    <xf numFmtId="0" fontId="5" fillId="0" borderId="33" xfId="0" applyNumberFormat="1" applyFont="1" applyBorder="1" applyAlignment="1">
      <alignment horizontal="center" vertical="top"/>
    </xf>
    <xf numFmtId="0" fontId="18" fillId="0" borderId="46" xfId="0" applyFont="1" applyFill="1" applyBorder="1" applyAlignment="1">
      <alignment horizontal="left" vertical="top"/>
    </xf>
    <xf numFmtId="0" fontId="18" fillId="0" borderId="46" xfId="0" applyFont="1" applyFill="1" applyBorder="1" applyAlignment="1">
      <alignment horizontal="center" vertical="top"/>
    </xf>
    <xf numFmtId="2" fontId="18" fillId="0" borderId="46" xfId="0" applyNumberFormat="1" applyFont="1" applyFill="1" applyBorder="1" applyAlignment="1">
      <alignment horizontal="center" vertical="top" wrapText="1"/>
    </xf>
    <xf numFmtId="2" fontId="18" fillId="0" borderId="46" xfId="0" applyNumberFormat="1" applyFont="1" applyFill="1" applyBorder="1" applyAlignment="1">
      <alignment horizontal="center" vertical="top"/>
    </xf>
    <xf numFmtId="0" fontId="5" fillId="0" borderId="3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 wrapText="1"/>
    </xf>
    <xf numFmtId="2" fontId="5" fillId="0" borderId="35" xfId="0" applyNumberFormat="1" applyFont="1" applyFill="1" applyBorder="1" applyAlignment="1">
      <alignment horizontal="center" vertical="top" wrapText="1"/>
    </xf>
    <xf numFmtId="2" fontId="5" fillId="0" borderId="35" xfId="0" applyNumberFormat="1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center"/>
    </xf>
    <xf numFmtId="2" fontId="5" fillId="0" borderId="35" xfId="0" applyNumberFormat="1" applyFont="1" applyBorder="1" applyAlignment="1">
      <alignment horizontal="center" vertical="center" wrapText="1"/>
    </xf>
    <xf numFmtId="2" fontId="5" fillId="2" borderId="35" xfId="0" applyNumberFormat="1" applyFont="1" applyFill="1" applyBorder="1" applyAlignment="1">
      <alignment horizontal="center"/>
    </xf>
    <xf numFmtId="2" fontId="5" fillId="0" borderId="35" xfId="1" applyNumberFormat="1" applyFont="1" applyFill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/>
    </xf>
    <xf numFmtId="2" fontId="17" fillId="0" borderId="35" xfId="0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NumberFormat="1" applyFont="1" applyBorder="1" applyAlignment="1">
      <alignment horizontal="center" vertical="top"/>
    </xf>
    <xf numFmtId="2" fontId="5" fillId="0" borderId="29" xfId="0" applyNumberFormat="1" applyFont="1" applyBorder="1" applyAlignment="1">
      <alignment vertical="top"/>
    </xf>
    <xf numFmtId="2" fontId="5" fillId="0" borderId="29" xfId="0" applyNumberFormat="1" applyFont="1" applyBorder="1" applyAlignment="1">
      <alignment horizontal="center" vertical="top"/>
    </xf>
    <xf numFmtId="0" fontId="5" fillId="0" borderId="29" xfId="0" applyNumberFormat="1" applyFont="1" applyFill="1" applyBorder="1" applyAlignment="1">
      <alignment horizontal="center" vertical="top"/>
    </xf>
    <xf numFmtId="2" fontId="5" fillId="0" borderId="29" xfId="0" applyNumberFormat="1" applyFont="1" applyFill="1" applyBorder="1" applyAlignment="1">
      <alignment horizontal="center" vertical="top"/>
    </xf>
    <xf numFmtId="4" fontId="11" fillId="0" borderId="29" xfId="0" applyNumberFormat="1" applyFont="1" applyFill="1" applyBorder="1" applyAlignment="1">
      <alignment horizontal="right" vertical="top"/>
    </xf>
    <xf numFmtId="0" fontId="15" fillId="0" borderId="47" xfId="0" applyNumberFormat="1" applyFont="1" applyFill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5" fillId="0" borderId="4" xfId="0" applyNumberFormat="1" applyFont="1" applyBorder="1" applyAlignment="1">
      <alignment horizontal="center" vertical="top"/>
    </xf>
    <xf numFmtId="0" fontId="11" fillId="0" borderId="4" xfId="0" applyNumberFormat="1" applyFont="1" applyBorder="1" applyAlignment="1">
      <alignment horizontal="right" vertical="top"/>
    </xf>
    <xf numFmtId="2" fontId="5" fillId="0" borderId="4" xfId="0" applyNumberFormat="1" applyFont="1" applyBorder="1" applyAlignment="1">
      <alignment horizontal="center" vertical="top"/>
    </xf>
    <xf numFmtId="0" fontId="5" fillId="0" borderId="4" xfId="0" applyNumberFormat="1" applyFont="1" applyFill="1" applyBorder="1" applyAlignment="1">
      <alignment horizontal="center" vertical="top"/>
    </xf>
    <xf numFmtId="4" fontId="5" fillId="0" borderId="2" xfId="0" applyNumberFormat="1" applyFont="1" applyBorder="1" applyAlignment="1">
      <alignment horizontal="center" vertical="top"/>
    </xf>
    <xf numFmtId="4" fontId="11" fillId="0" borderId="48" xfId="0" applyNumberFormat="1" applyFont="1" applyBorder="1" applyAlignment="1">
      <alignment horizontal="center" vertical="top"/>
    </xf>
    <xf numFmtId="4" fontId="14" fillId="0" borderId="49" xfId="0" applyNumberFormat="1" applyFont="1" applyBorder="1" applyAlignment="1">
      <alignment horizontal="center" vertical="top"/>
    </xf>
    <xf numFmtId="4" fontId="5" fillId="0" borderId="0" xfId="0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5" fillId="0" borderId="50" xfId="0" applyFont="1" applyBorder="1" applyAlignment="1">
      <alignment horizontal="center" vertical="top"/>
    </xf>
    <xf numFmtId="0" fontId="5" fillId="0" borderId="51" xfId="0" applyNumberFormat="1" applyFont="1" applyBorder="1" applyAlignment="1">
      <alignment horizontal="center" vertical="top"/>
    </xf>
    <xf numFmtId="0" fontId="5" fillId="0" borderId="51" xfId="0" applyNumberFormat="1" applyFont="1" applyBorder="1" applyAlignment="1">
      <alignment horizontal="right" vertical="top"/>
    </xf>
    <xf numFmtId="2" fontId="5" fillId="0" borderId="51" xfId="0" applyNumberFormat="1" applyFont="1" applyBorder="1" applyAlignment="1">
      <alignment horizontal="center" vertical="top"/>
    </xf>
    <xf numFmtId="0" fontId="5" fillId="0" borderId="51" xfId="0" applyNumberFormat="1" applyFont="1" applyFill="1" applyBorder="1" applyAlignment="1">
      <alignment horizontal="center" vertical="top"/>
    </xf>
    <xf numFmtId="0" fontId="5" fillId="0" borderId="51" xfId="0" applyNumberFormat="1" applyFont="1" applyFill="1" applyBorder="1" applyAlignment="1">
      <alignment horizontal="right" vertical="top"/>
    </xf>
    <xf numFmtId="9" fontId="5" fillId="0" borderId="51" xfId="0" applyNumberFormat="1" applyFont="1" applyBorder="1" applyAlignment="1">
      <alignment horizontal="center" vertical="top"/>
    </xf>
    <xf numFmtId="4" fontId="5" fillId="0" borderId="52" xfId="0" applyNumberFormat="1" applyFont="1" applyBorder="1" applyAlignment="1">
      <alignment horizontal="center" vertical="top"/>
    </xf>
    <xf numFmtId="4" fontId="5" fillId="0" borderId="53" xfId="0" applyNumberFormat="1" applyFont="1" applyBorder="1" applyAlignment="1">
      <alignment horizontal="center" vertical="top"/>
    </xf>
    <xf numFmtId="4" fontId="5" fillId="0" borderId="54" xfId="0" applyNumberFormat="1" applyFont="1" applyBorder="1" applyAlignment="1">
      <alignment horizontal="center" vertical="top"/>
    </xf>
    <xf numFmtId="0" fontId="5" fillId="0" borderId="55" xfId="0" applyFont="1" applyBorder="1" applyAlignment="1">
      <alignment horizontal="center" vertical="top"/>
    </xf>
    <xf numFmtId="0" fontId="5" fillId="0" borderId="56" xfId="0" applyNumberFormat="1" applyFont="1" applyBorder="1" applyAlignment="1">
      <alignment horizontal="center" vertical="top"/>
    </xf>
    <xf numFmtId="0" fontId="11" fillId="0" borderId="56" xfId="0" applyNumberFormat="1" applyFont="1" applyBorder="1" applyAlignment="1">
      <alignment horizontal="right" vertical="top"/>
    </xf>
    <xf numFmtId="2" fontId="5" fillId="0" borderId="56" xfId="0" applyNumberFormat="1" applyFont="1" applyBorder="1" applyAlignment="1">
      <alignment horizontal="center" vertical="top"/>
    </xf>
    <xf numFmtId="0" fontId="5" fillId="0" borderId="56" xfId="0" applyNumberFormat="1" applyFont="1" applyFill="1" applyBorder="1" applyAlignment="1">
      <alignment horizontal="center" vertical="top"/>
    </xf>
    <xf numFmtId="0" fontId="5" fillId="0" borderId="36" xfId="0" applyNumberFormat="1" applyFont="1" applyBorder="1" applyAlignment="1">
      <alignment horizontal="center" vertical="top"/>
    </xf>
    <xf numFmtId="0" fontId="5" fillId="0" borderId="36" xfId="0" applyNumberFormat="1" applyFont="1" applyBorder="1" applyAlignment="1">
      <alignment horizontal="right" vertical="top"/>
    </xf>
    <xf numFmtId="2" fontId="5" fillId="0" borderId="36" xfId="0" applyNumberFormat="1" applyFont="1" applyBorder="1" applyAlignment="1">
      <alignment horizontal="center" vertical="top"/>
    </xf>
    <xf numFmtId="0" fontId="5" fillId="0" borderId="36" xfId="0" applyNumberFormat="1" applyFont="1" applyFill="1" applyBorder="1" applyAlignment="1">
      <alignment horizontal="center" vertical="top"/>
    </xf>
    <xf numFmtId="9" fontId="5" fillId="0" borderId="36" xfId="0" applyNumberFormat="1" applyFont="1" applyBorder="1" applyAlignment="1">
      <alignment horizontal="center" vertical="top"/>
    </xf>
    <xf numFmtId="4" fontId="5" fillId="0" borderId="50" xfId="0" applyNumberFormat="1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" xfId="0" applyNumberFormat="1" applyFont="1" applyBorder="1" applyAlignment="1">
      <alignment horizontal="center" vertical="top"/>
    </xf>
    <xf numFmtId="0" fontId="11" fillId="0" borderId="1" xfId="0" applyNumberFormat="1" applyFont="1" applyBorder="1" applyAlignment="1">
      <alignment horizontal="right" vertical="top"/>
    </xf>
    <xf numFmtId="2" fontId="5" fillId="0" borderId="1" xfId="0" applyNumberFormat="1" applyFont="1" applyBorder="1" applyAlignment="1">
      <alignment horizontal="center" vertical="top"/>
    </xf>
    <xf numFmtId="0" fontId="5" fillId="0" borderId="1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top" wrapText="1"/>
    </xf>
    <xf numFmtId="0" fontId="9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right" vertical="top"/>
    </xf>
    <xf numFmtId="4" fontId="2" fillId="0" borderId="0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right" vertical="top"/>
    </xf>
    <xf numFmtId="2" fontId="5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righ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9" fillId="0" borderId="0" xfId="0" applyFont="1" applyFill="1" applyBorder="1" applyAlignment="1">
      <alignment horizontal="right" vertical="top"/>
    </xf>
    <xf numFmtId="0" fontId="9" fillId="0" borderId="0" xfId="0" applyFont="1" applyFill="1" applyBorder="1" applyAlignment="1">
      <alignment horizontal="left" vertical="top"/>
    </xf>
    <xf numFmtId="4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Alignment="1">
      <alignment horizontal="right" vertical="top"/>
    </xf>
    <xf numFmtId="2" fontId="9" fillId="0" borderId="0" xfId="0" applyNumberFormat="1" applyFont="1" applyBorder="1" applyAlignment="1">
      <alignment vertical="top"/>
    </xf>
    <xf numFmtId="4" fontId="9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right" vertical="top"/>
    </xf>
    <xf numFmtId="0" fontId="9" fillId="0" borderId="0" xfId="0" applyFont="1" applyFill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0" fontId="5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19" fillId="0" borderId="0" xfId="0" applyFont="1" applyAlignment="1">
      <alignment horizontal="left" vertical="top"/>
    </xf>
    <xf numFmtId="49" fontId="5" fillId="0" borderId="0" xfId="0" applyNumberFormat="1" applyFont="1" applyAlignment="1">
      <alignment vertical="top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2" fontId="5" fillId="0" borderId="0" xfId="0" applyNumberFormat="1" applyFont="1" applyAlignment="1">
      <alignment horizontal="center" vertical="top"/>
    </xf>
    <xf numFmtId="164" fontId="11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left" vertical="top"/>
    </xf>
    <xf numFmtId="4" fontId="11" fillId="0" borderId="17" xfId="0" applyNumberFormat="1" applyFont="1" applyBorder="1" applyAlignment="1">
      <alignment horizontal="center" vertical="top"/>
    </xf>
    <xf numFmtId="4" fontId="11" fillId="0" borderId="1" xfId="0" applyNumberFormat="1" applyFont="1" applyBorder="1" applyAlignment="1">
      <alignment horizontal="center" vertical="top"/>
    </xf>
    <xf numFmtId="4" fontId="11" fillId="0" borderId="22" xfId="0" applyNumberFormat="1" applyFont="1" applyBorder="1" applyAlignment="1">
      <alignment horizontal="center" vertical="top"/>
    </xf>
    <xf numFmtId="2" fontId="12" fillId="0" borderId="4" xfId="0" applyNumberFormat="1" applyFont="1" applyBorder="1" applyAlignment="1">
      <alignment horizontal="center" vertical="top"/>
    </xf>
    <xf numFmtId="2" fontId="12" fillId="0" borderId="2" xfId="0" applyNumberFormat="1" applyFont="1" applyBorder="1" applyAlignment="1">
      <alignment horizontal="center" vertical="top"/>
    </xf>
    <xf numFmtId="2" fontId="12" fillId="0" borderId="6" xfId="0" applyNumberFormat="1" applyFont="1" applyBorder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2" fontId="12" fillId="0" borderId="9" xfId="0" applyNumberFormat="1" applyFont="1" applyBorder="1" applyAlignment="1">
      <alignment horizontal="center" vertical="top"/>
    </xf>
    <xf numFmtId="2" fontId="12" fillId="0" borderId="10" xfId="0" applyNumberFormat="1" applyFont="1" applyBorder="1" applyAlignment="1">
      <alignment horizontal="center" vertical="top"/>
    </xf>
    <xf numFmtId="2" fontId="12" fillId="0" borderId="11" xfId="0" applyNumberFormat="1" applyFont="1" applyBorder="1" applyAlignment="1">
      <alignment horizontal="center" vertical="top"/>
    </xf>
    <xf numFmtId="4" fontId="11" fillId="0" borderId="55" xfId="0" applyNumberFormat="1" applyFont="1" applyBorder="1" applyAlignment="1">
      <alignment horizontal="center" vertical="top"/>
    </xf>
    <xf numFmtId="4" fontId="11" fillId="0" borderId="56" xfId="0" applyNumberFormat="1" applyFont="1" applyBorder="1" applyAlignment="1">
      <alignment horizontal="center" vertical="top"/>
    </xf>
    <xf numFmtId="4" fontId="11" fillId="0" borderId="57" xfId="0" applyNumberFormat="1" applyFont="1" applyBorder="1" applyAlignment="1">
      <alignment horizontal="center" vertical="top"/>
    </xf>
    <xf numFmtId="4" fontId="5" fillId="0" borderId="34" xfId="0" applyNumberFormat="1" applyFont="1" applyBorder="1" applyAlignment="1">
      <alignment horizontal="center" vertical="top"/>
    </xf>
    <xf numFmtId="4" fontId="5" fillId="0" borderId="36" xfId="0" applyNumberFormat="1" applyFont="1" applyBorder="1" applyAlignment="1">
      <alignment horizontal="center" vertical="top"/>
    </xf>
    <xf numFmtId="4" fontId="5" fillId="0" borderId="40" xfId="0" applyNumberFormat="1" applyFont="1" applyBorder="1" applyAlignment="1">
      <alignment horizontal="center" vertical="top"/>
    </xf>
    <xf numFmtId="4" fontId="5" fillId="0" borderId="50" xfId="0" applyNumberFormat="1" applyFont="1" applyBorder="1" applyAlignment="1">
      <alignment horizontal="center" vertical="top"/>
    </xf>
    <xf numFmtId="4" fontId="5" fillId="0" borderId="51" xfId="0" applyNumberFormat="1" applyFont="1" applyBorder="1" applyAlignment="1">
      <alignment horizontal="center" vertical="top"/>
    </xf>
    <xf numFmtId="4" fontId="5" fillId="0" borderId="58" xfId="0" applyNumberFormat="1" applyFont="1" applyBorder="1" applyAlignment="1">
      <alignment horizontal="center" vertical="top"/>
    </xf>
  </cellXfs>
  <cellStyles count="2">
    <cellStyle name="Normal" xfId="0" builtinId="0"/>
    <cellStyle name="Normal 2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93"/>
  <sheetViews>
    <sheetView showZeros="0" tabSelected="1" workbookViewId="0">
      <selection activeCell="C118" sqref="C118:C119"/>
    </sheetView>
  </sheetViews>
  <sheetFormatPr defaultRowHeight="14.4" x14ac:dyDescent="0.3"/>
  <cols>
    <col min="1" max="1" width="5.33203125" customWidth="1"/>
    <col min="2" max="2" width="9" style="212" customWidth="1"/>
    <col min="3" max="3" width="34.33203125" customWidth="1"/>
    <col min="4" max="4" width="5.5546875" customWidth="1"/>
    <col min="5" max="5" width="6.44140625" customWidth="1"/>
    <col min="6" max="11" width="7.33203125" customWidth="1"/>
    <col min="12" max="12" width="6.88671875" customWidth="1"/>
    <col min="13" max="13" width="7.33203125" customWidth="1"/>
    <col min="14" max="14" width="7.6640625" customWidth="1"/>
    <col min="15" max="15" width="7.44140625" customWidth="1"/>
    <col min="16" max="16" width="8.5546875" customWidth="1"/>
    <col min="17" max="17" width="0" hidden="1" customWidth="1"/>
  </cols>
  <sheetData>
    <row r="1" spans="1:17" s="3" customFormat="1" ht="12.75" x14ac:dyDescent="0.2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7" s="3" customFormat="1" ht="13.2" x14ac:dyDescent="0.25">
      <c r="A2" s="1"/>
      <c r="B2" s="2"/>
      <c r="C2" s="1"/>
      <c r="D2" s="1"/>
      <c r="E2" s="1"/>
      <c r="F2" s="1"/>
      <c r="G2" s="1"/>
      <c r="H2" s="1"/>
      <c r="I2" s="4" t="s">
        <v>0</v>
      </c>
      <c r="J2" s="4"/>
      <c r="K2" s="4"/>
      <c r="L2" s="4"/>
      <c r="M2" s="4"/>
      <c r="N2" s="4"/>
      <c r="O2" s="4"/>
    </row>
    <row r="3" spans="1:17" s="3" customFormat="1" ht="12.75" x14ac:dyDescent="0.2">
      <c r="A3" s="1"/>
      <c r="B3" s="2"/>
      <c r="C3" s="1"/>
      <c r="D3" s="1"/>
      <c r="E3" s="1"/>
      <c r="F3" s="1"/>
      <c r="G3" s="1"/>
      <c r="H3" s="1"/>
      <c r="I3" s="1"/>
      <c r="J3" s="4"/>
      <c r="K3" s="5"/>
      <c r="L3" s="5"/>
      <c r="M3" s="5"/>
      <c r="N3" s="5"/>
      <c r="O3" s="5"/>
    </row>
    <row r="4" spans="1:17" s="6" customFormat="1" ht="17.399999999999999" x14ac:dyDescent="0.3">
      <c r="A4" s="213" t="s">
        <v>1</v>
      </c>
      <c r="B4" s="213"/>
      <c r="C4" s="213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</row>
    <row r="5" spans="1:17" s="6" customFormat="1" ht="18" customHeight="1" x14ac:dyDescent="0.3">
      <c r="A5" s="214" t="s">
        <v>2</v>
      </c>
      <c r="B5" s="214"/>
      <c r="C5" s="214"/>
      <c r="D5" s="214"/>
      <c r="E5" s="214"/>
      <c r="F5" s="214"/>
      <c r="G5" s="214"/>
      <c r="H5" s="214"/>
      <c r="I5" s="214"/>
      <c r="J5" s="214"/>
      <c r="K5" s="214"/>
      <c r="L5" s="214"/>
      <c r="M5" s="214"/>
      <c r="N5" s="214"/>
      <c r="O5" s="214"/>
      <c r="P5" s="214"/>
    </row>
    <row r="6" spans="1:17" s="6" customFormat="1" ht="13.8" x14ac:dyDescent="0.25">
      <c r="A6" s="7" t="s">
        <v>3</v>
      </c>
      <c r="B6" s="8"/>
      <c r="C6" s="9" t="s">
        <v>4</v>
      </c>
      <c r="D6" s="10"/>
      <c r="E6" s="11"/>
      <c r="F6" s="11"/>
      <c r="G6" s="11"/>
      <c r="H6" s="12"/>
      <c r="I6" s="12"/>
      <c r="J6" s="12"/>
      <c r="K6" s="13"/>
      <c r="L6" s="11"/>
      <c r="M6" s="11"/>
      <c r="N6" s="11"/>
      <c r="O6" s="11"/>
      <c r="P6" s="11"/>
    </row>
    <row r="7" spans="1:17" s="6" customFormat="1" ht="13.8" x14ac:dyDescent="0.25">
      <c r="A7" s="7" t="s">
        <v>5</v>
      </c>
      <c r="B7" s="8"/>
      <c r="C7" s="9" t="s">
        <v>6</v>
      </c>
      <c r="D7" s="10"/>
      <c r="E7" s="11"/>
      <c r="F7" s="11"/>
      <c r="G7" s="11"/>
      <c r="H7" s="12"/>
      <c r="I7" s="12"/>
      <c r="J7" s="12"/>
      <c r="K7" s="13"/>
      <c r="L7" s="11"/>
      <c r="M7" s="11"/>
      <c r="N7" s="11"/>
      <c r="O7" s="11"/>
      <c r="P7" s="11"/>
    </row>
    <row r="8" spans="1:17" s="6" customFormat="1" ht="14.25" x14ac:dyDescent="0.2">
      <c r="A8" s="7" t="s">
        <v>7</v>
      </c>
      <c r="B8" s="8"/>
      <c r="C8" s="9" t="s">
        <v>8</v>
      </c>
      <c r="D8" s="10"/>
      <c r="E8" s="11"/>
      <c r="F8" s="11"/>
      <c r="G8" s="11"/>
      <c r="H8" s="12"/>
      <c r="I8" s="12"/>
      <c r="J8" s="12"/>
      <c r="K8" s="13"/>
      <c r="L8" s="11"/>
      <c r="M8" s="11"/>
      <c r="N8" s="11"/>
      <c r="O8" s="11"/>
      <c r="P8" s="11"/>
    </row>
    <row r="9" spans="1:17" s="21" customFormat="1" ht="13.8" x14ac:dyDescent="0.3">
      <c r="A9" s="14" t="s">
        <v>9</v>
      </c>
      <c r="B9" s="15"/>
      <c r="C9" s="16" t="s">
        <v>10</v>
      </c>
      <c r="D9" s="17"/>
      <c r="E9" s="18"/>
      <c r="F9" s="18"/>
      <c r="G9" s="18"/>
      <c r="H9" s="19"/>
      <c r="I9" s="19"/>
      <c r="J9" s="19"/>
      <c r="K9" s="20" t="s">
        <v>11</v>
      </c>
      <c r="L9" s="215">
        <f>L105</f>
        <v>0</v>
      </c>
      <c r="M9" s="215"/>
      <c r="N9" s="18"/>
      <c r="O9" s="18"/>
      <c r="P9" s="18"/>
    </row>
    <row r="10" spans="1:17" s="21" customFormat="1" ht="13.8" x14ac:dyDescent="0.3">
      <c r="A10" s="22"/>
      <c r="B10" s="23"/>
      <c r="C10" s="24"/>
      <c r="D10" s="17"/>
      <c r="E10" s="18"/>
      <c r="F10" s="18"/>
      <c r="G10" s="18"/>
      <c r="H10" s="19"/>
      <c r="I10" s="19"/>
      <c r="J10" s="19"/>
      <c r="K10" s="20" t="s">
        <v>12</v>
      </c>
      <c r="L10" s="215"/>
      <c r="M10" s="215"/>
      <c r="N10" s="18"/>
      <c r="O10" s="18"/>
      <c r="P10" s="18"/>
    </row>
    <row r="11" spans="1:17" s="21" customFormat="1" thickBot="1" x14ac:dyDescent="0.35">
      <c r="A11" s="14" t="s">
        <v>13</v>
      </c>
      <c r="B11" s="23"/>
      <c r="C11" s="24"/>
      <c r="D11" s="25"/>
      <c r="E11" s="26"/>
      <c r="F11" s="26"/>
      <c r="G11" s="18"/>
      <c r="H11" s="19"/>
      <c r="I11" s="19"/>
      <c r="J11" s="19"/>
      <c r="K11" s="20" t="s">
        <v>14</v>
      </c>
      <c r="L11" s="216">
        <f>L113</f>
        <v>0</v>
      </c>
      <c r="M11" s="216"/>
      <c r="N11" s="217"/>
      <c r="O11" s="217"/>
      <c r="P11" s="217"/>
    </row>
    <row r="12" spans="1:17" s="14" customFormat="1" ht="11.25" customHeight="1" x14ac:dyDescent="0.3">
      <c r="A12" s="27"/>
      <c r="B12" s="28"/>
      <c r="C12" s="29"/>
      <c r="D12" s="30"/>
      <c r="E12" s="31"/>
      <c r="F12" s="32"/>
      <c r="G12" s="31"/>
      <c r="H12" s="221" t="s">
        <v>15</v>
      </c>
      <c r="I12" s="221"/>
      <c r="J12" s="221"/>
      <c r="K12" s="221"/>
      <c r="L12" s="222" t="s">
        <v>16</v>
      </c>
      <c r="M12" s="221"/>
      <c r="N12" s="221"/>
      <c r="O12" s="221"/>
      <c r="P12" s="223"/>
      <c r="Q12" s="224"/>
    </row>
    <row r="13" spans="1:17" s="14" customFormat="1" ht="11.25" customHeight="1" x14ac:dyDescent="0.3">
      <c r="A13" s="33" t="s">
        <v>17</v>
      </c>
      <c r="B13" s="34" t="s">
        <v>18</v>
      </c>
      <c r="C13" s="35" t="s">
        <v>19</v>
      </c>
      <c r="D13" s="34" t="s">
        <v>20</v>
      </c>
      <c r="E13" s="36" t="s">
        <v>21</v>
      </c>
      <c r="F13" s="37" t="s">
        <v>22</v>
      </c>
      <c r="G13" s="36" t="s">
        <v>23</v>
      </c>
      <c r="H13" s="225" t="s">
        <v>24</v>
      </c>
      <c r="I13" s="225"/>
      <c r="J13" s="225"/>
      <c r="K13" s="225"/>
      <c r="L13" s="226" t="s">
        <v>24</v>
      </c>
      <c r="M13" s="225"/>
      <c r="N13" s="225"/>
      <c r="O13" s="225"/>
      <c r="P13" s="227"/>
      <c r="Q13" s="224"/>
    </row>
    <row r="14" spans="1:17" s="14" customFormat="1" ht="11.25" customHeight="1" x14ac:dyDescent="0.3">
      <c r="A14" s="33" t="s">
        <v>25</v>
      </c>
      <c r="B14" s="34"/>
      <c r="C14" s="35" t="s">
        <v>26</v>
      </c>
      <c r="D14" s="38"/>
      <c r="E14" s="39"/>
      <c r="F14" s="40" t="s">
        <v>27</v>
      </c>
      <c r="G14" s="36" t="s">
        <v>28</v>
      </c>
      <c r="H14" s="41" t="s">
        <v>29</v>
      </c>
      <c r="I14" s="42" t="s">
        <v>30</v>
      </c>
      <c r="J14" s="43" t="s">
        <v>31</v>
      </c>
      <c r="K14" s="43" t="s">
        <v>32</v>
      </c>
      <c r="L14" s="44" t="s">
        <v>33</v>
      </c>
      <c r="M14" s="45" t="s">
        <v>29</v>
      </c>
      <c r="N14" s="46" t="s">
        <v>30</v>
      </c>
      <c r="O14" s="47" t="s">
        <v>31</v>
      </c>
      <c r="P14" s="48" t="s">
        <v>32</v>
      </c>
      <c r="Q14" s="224"/>
    </row>
    <row r="15" spans="1:17" s="14" customFormat="1" ht="12" customHeight="1" thickBot="1" x14ac:dyDescent="0.35">
      <c r="A15" s="49" t="s">
        <v>34</v>
      </c>
      <c r="B15" s="50"/>
      <c r="C15" s="51"/>
      <c r="D15" s="52"/>
      <c r="E15" s="53"/>
      <c r="F15" s="54" t="s">
        <v>35</v>
      </c>
      <c r="G15" s="55" t="s">
        <v>36</v>
      </c>
      <c r="H15" s="56" t="s">
        <v>36</v>
      </c>
      <c r="I15" s="57" t="s">
        <v>36</v>
      </c>
      <c r="J15" s="57" t="s">
        <v>36</v>
      </c>
      <c r="K15" s="58" t="s">
        <v>36</v>
      </c>
      <c r="L15" s="59" t="s">
        <v>35</v>
      </c>
      <c r="M15" s="60" t="s">
        <v>36</v>
      </c>
      <c r="N15" s="60" t="s">
        <v>36</v>
      </c>
      <c r="O15" s="55" t="s">
        <v>36</v>
      </c>
      <c r="P15" s="61" t="s">
        <v>36</v>
      </c>
      <c r="Q15" s="224"/>
    </row>
    <row r="16" spans="1:17" s="73" customFormat="1" ht="12.75" x14ac:dyDescent="0.25">
      <c r="A16" s="62">
        <v>1</v>
      </c>
      <c r="B16" s="63">
        <v>2</v>
      </c>
      <c r="C16" s="64">
        <v>3</v>
      </c>
      <c r="D16" s="63">
        <v>4</v>
      </c>
      <c r="E16" s="65">
        <v>5</v>
      </c>
      <c r="F16" s="66">
        <v>6</v>
      </c>
      <c r="G16" s="65">
        <v>7</v>
      </c>
      <c r="H16" s="67" t="s">
        <v>37</v>
      </c>
      <c r="I16" s="68" t="s">
        <v>38</v>
      </c>
      <c r="J16" s="68" t="s">
        <v>39</v>
      </c>
      <c r="K16" s="69" t="s">
        <v>40</v>
      </c>
      <c r="L16" s="70" t="s">
        <v>41</v>
      </c>
      <c r="M16" s="71" t="s">
        <v>42</v>
      </c>
      <c r="N16" s="63" t="s">
        <v>43</v>
      </c>
      <c r="O16" s="63" t="s">
        <v>44</v>
      </c>
      <c r="P16" s="72" t="s">
        <v>45</v>
      </c>
    </row>
    <row r="17" spans="1:18" s="73" customFormat="1" ht="11.25" customHeight="1" x14ac:dyDescent="0.25">
      <c r="A17" s="74"/>
      <c r="B17" s="75" t="s">
        <v>46</v>
      </c>
      <c r="C17" s="76" t="s">
        <v>47</v>
      </c>
      <c r="D17" s="77"/>
      <c r="E17" s="78"/>
      <c r="F17" s="79"/>
      <c r="G17" s="78"/>
      <c r="H17" s="80"/>
      <c r="I17" s="81"/>
      <c r="J17" s="81"/>
      <c r="K17" s="82"/>
      <c r="L17" s="83"/>
      <c r="M17" s="78"/>
      <c r="N17" s="78"/>
      <c r="O17" s="78"/>
      <c r="P17" s="84"/>
    </row>
    <row r="18" spans="1:18" s="21" customFormat="1" ht="12.75" customHeight="1" x14ac:dyDescent="0.3">
      <c r="A18" s="85">
        <v>1</v>
      </c>
      <c r="B18" s="86" t="s">
        <v>48</v>
      </c>
      <c r="C18" s="87" t="s">
        <v>49</v>
      </c>
      <c r="D18" s="86" t="s">
        <v>50</v>
      </c>
      <c r="E18" s="88">
        <v>26.1</v>
      </c>
      <c r="F18" s="89"/>
      <c r="G18" s="90"/>
      <c r="H18" s="91"/>
      <c r="I18" s="92"/>
      <c r="J18" s="93"/>
      <c r="K18" s="94">
        <f>H18+I18+J18</f>
        <v>0</v>
      </c>
      <c r="L18" s="95">
        <f t="shared" ref="L18:L38" si="0">ROUND(E18*F18,2)</f>
        <v>0</v>
      </c>
      <c r="M18" s="90">
        <f t="shared" ref="M18:M38" si="1">ROUND(E18*H18,2)</f>
        <v>0</v>
      </c>
      <c r="N18" s="90">
        <f t="shared" ref="N18:N38" si="2">ROUND(E18*I18,2)</f>
        <v>0</v>
      </c>
      <c r="O18" s="90">
        <f t="shared" ref="O18:O38" si="3">ROUND(E18*J18,2)</f>
        <v>0</v>
      </c>
      <c r="P18" s="94">
        <f t="shared" ref="P18:P38" si="4">SUM(M18:O18)</f>
        <v>0</v>
      </c>
      <c r="Q18" s="73"/>
      <c r="R18" s="73"/>
    </row>
    <row r="19" spans="1:18" s="21" customFormat="1" ht="12.75" customHeight="1" x14ac:dyDescent="0.3">
      <c r="A19" s="85">
        <f t="shared" ref="A19:A38" si="5">A18+1</f>
        <v>2</v>
      </c>
      <c r="B19" s="86" t="s">
        <v>48</v>
      </c>
      <c r="C19" s="87" t="s">
        <v>51</v>
      </c>
      <c r="D19" s="86" t="s">
        <v>52</v>
      </c>
      <c r="E19" s="88">
        <v>1.85</v>
      </c>
      <c r="F19" s="89"/>
      <c r="G19" s="90"/>
      <c r="H19" s="91"/>
      <c r="I19" s="92"/>
      <c r="J19" s="93"/>
      <c r="K19" s="94">
        <f>H19+I19+J19</f>
        <v>0</v>
      </c>
      <c r="L19" s="95">
        <f t="shared" si="0"/>
        <v>0</v>
      </c>
      <c r="M19" s="90">
        <f t="shared" si="1"/>
        <v>0</v>
      </c>
      <c r="N19" s="90">
        <f t="shared" si="2"/>
        <v>0</v>
      </c>
      <c r="O19" s="90">
        <f t="shared" si="3"/>
        <v>0</v>
      </c>
      <c r="P19" s="94">
        <f t="shared" si="4"/>
        <v>0</v>
      </c>
      <c r="Q19" s="73"/>
      <c r="R19" s="73"/>
    </row>
    <row r="20" spans="1:18" s="21" customFormat="1" ht="12.75" customHeight="1" x14ac:dyDescent="0.3">
      <c r="A20" s="85">
        <f t="shared" si="5"/>
        <v>3</v>
      </c>
      <c r="B20" s="86" t="s">
        <v>48</v>
      </c>
      <c r="C20" s="87" t="s">
        <v>53</v>
      </c>
      <c r="D20" s="86" t="s">
        <v>52</v>
      </c>
      <c r="E20" s="88">
        <v>5.67</v>
      </c>
      <c r="F20" s="89"/>
      <c r="G20" s="90"/>
      <c r="H20" s="91"/>
      <c r="I20" s="92"/>
      <c r="J20" s="93"/>
      <c r="K20" s="94">
        <f>H20+I20+J20</f>
        <v>0</v>
      </c>
      <c r="L20" s="95">
        <f t="shared" si="0"/>
        <v>0</v>
      </c>
      <c r="M20" s="90">
        <f t="shared" si="1"/>
        <v>0</v>
      </c>
      <c r="N20" s="90">
        <f t="shared" si="2"/>
        <v>0</v>
      </c>
      <c r="O20" s="90">
        <f t="shared" si="3"/>
        <v>0</v>
      </c>
      <c r="P20" s="94">
        <f t="shared" si="4"/>
        <v>0</v>
      </c>
      <c r="Q20" s="73"/>
      <c r="R20" s="73"/>
    </row>
    <row r="21" spans="1:18" s="21" customFormat="1" ht="13.5" customHeight="1" x14ac:dyDescent="0.3">
      <c r="A21" s="85">
        <f t="shared" si="5"/>
        <v>4</v>
      </c>
      <c r="B21" s="86" t="s">
        <v>48</v>
      </c>
      <c r="C21" s="87" t="s">
        <v>54</v>
      </c>
      <c r="D21" s="86" t="s">
        <v>52</v>
      </c>
      <c r="E21" s="88">
        <v>86.4</v>
      </c>
      <c r="F21" s="89"/>
      <c r="G21" s="90"/>
      <c r="H21" s="91"/>
      <c r="I21" s="92"/>
      <c r="J21" s="93"/>
      <c r="K21" s="94">
        <f>H21+I21+J21</f>
        <v>0</v>
      </c>
      <c r="L21" s="95">
        <f t="shared" si="0"/>
        <v>0</v>
      </c>
      <c r="M21" s="90">
        <f t="shared" si="1"/>
        <v>0</v>
      </c>
      <c r="N21" s="90">
        <f t="shared" si="2"/>
        <v>0</v>
      </c>
      <c r="O21" s="90">
        <f t="shared" si="3"/>
        <v>0</v>
      </c>
      <c r="P21" s="94">
        <f t="shared" si="4"/>
        <v>0</v>
      </c>
      <c r="Q21" s="73"/>
      <c r="R21" s="73"/>
    </row>
    <row r="22" spans="1:18" s="21" customFormat="1" ht="12.75" customHeight="1" x14ac:dyDescent="0.3">
      <c r="A22" s="85">
        <f t="shared" si="5"/>
        <v>5</v>
      </c>
      <c r="B22" s="86" t="s">
        <v>48</v>
      </c>
      <c r="C22" s="87" t="s">
        <v>55</v>
      </c>
      <c r="D22" s="86" t="s">
        <v>56</v>
      </c>
      <c r="E22" s="88">
        <v>0.75</v>
      </c>
      <c r="F22" s="89"/>
      <c r="G22" s="90"/>
      <c r="H22" s="91"/>
      <c r="I22" s="92"/>
      <c r="J22" s="93"/>
      <c r="K22" s="94">
        <f t="shared" ref="K22:K38" si="6">H22+I22+J22</f>
        <v>0</v>
      </c>
      <c r="L22" s="95">
        <f t="shared" si="0"/>
        <v>0</v>
      </c>
      <c r="M22" s="90">
        <f t="shared" si="1"/>
        <v>0</v>
      </c>
      <c r="N22" s="90">
        <f t="shared" si="2"/>
        <v>0</v>
      </c>
      <c r="O22" s="90">
        <f t="shared" si="3"/>
        <v>0</v>
      </c>
      <c r="P22" s="94">
        <f t="shared" si="4"/>
        <v>0</v>
      </c>
      <c r="Q22" s="73"/>
      <c r="R22" s="73"/>
    </row>
    <row r="23" spans="1:18" s="21" customFormat="1" ht="35.25" customHeight="1" x14ac:dyDescent="0.3">
      <c r="A23" s="85">
        <f t="shared" si="5"/>
        <v>6</v>
      </c>
      <c r="B23" s="86" t="s">
        <v>48</v>
      </c>
      <c r="C23" s="96" t="s">
        <v>57</v>
      </c>
      <c r="D23" s="86" t="s">
        <v>52</v>
      </c>
      <c r="E23" s="88">
        <v>49.8</v>
      </c>
      <c r="F23" s="89"/>
      <c r="G23" s="90"/>
      <c r="H23" s="91"/>
      <c r="I23" s="92"/>
      <c r="J23" s="93"/>
      <c r="K23" s="94">
        <f t="shared" si="6"/>
        <v>0</v>
      </c>
      <c r="L23" s="95">
        <f t="shared" si="0"/>
        <v>0</v>
      </c>
      <c r="M23" s="90">
        <f t="shared" si="1"/>
        <v>0</v>
      </c>
      <c r="N23" s="90">
        <f t="shared" si="2"/>
        <v>0</v>
      </c>
      <c r="O23" s="90">
        <f t="shared" si="3"/>
        <v>0</v>
      </c>
      <c r="P23" s="94">
        <f t="shared" si="4"/>
        <v>0</v>
      </c>
      <c r="Q23" s="73"/>
      <c r="R23" s="73"/>
    </row>
    <row r="24" spans="1:18" s="21" customFormat="1" ht="12.75" customHeight="1" x14ac:dyDescent="0.3">
      <c r="A24" s="85">
        <f t="shared" si="5"/>
        <v>7</v>
      </c>
      <c r="B24" s="86" t="s">
        <v>48</v>
      </c>
      <c r="C24" s="87" t="s">
        <v>58</v>
      </c>
      <c r="D24" s="86" t="s">
        <v>52</v>
      </c>
      <c r="E24" s="88">
        <v>49.8</v>
      </c>
      <c r="F24" s="89"/>
      <c r="G24" s="90"/>
      <c r="H24" s="91"/>
      <c r="I24" s="92"/>
      <c r="J24" s="93"/>
      <c r="K24" s="94">
        <f t="shared" si="6"/>
        <v>0</v>
      </c>
      <c r="L24" s="95">
        <f t="shared" si="0"/>
        <v>0</v>
      </c>
      <c r="M24" s="90">
        <f t="shared" si="1"/>
        <v>0</v>
      </c>
      <c r="N24" s="90">
        <f t="shared" si="2"/>
        <v>0</v>
      </c>
      <c r="O24" s="90">
        <f t="shared" si="3"/>
        <v>0</v>
      </c>
      <c r="P24" s="94">
        <f t="shared" si="4"/>
        <v>0</v>
      </c>
      <c r="Q24" s="73"/>
      <c r="R24" s="73"/>
    </row>
    <row r="25" spans="1:18" s="21" customFormat="1" ht="12.75" customHeight="1" x14ac:dyDescent="0.3">
      <c r="A25" s="85">
        <f t="shared" si="5"/>
        <v>8</v>
      </c>
      <c r="B25" s="86" t="s">
        <v>48</v>
      </c>
      <c r="C25" s="97" t="s">
        <v>59</v>
      </c>
      <c r="D25" s="92" t="s">
        <v>50</v>
      </c>
      <c r="E25" s="88">
        <v>3.5</v>
      </c>
      <c r="F25" s="89"/>
      <c r="G25" s="90"/>
      <c r="H25" s="91"/>
      <c r="I25" s="92"/>
      <c r="J25" s="93"/>
      <c r="K25" s="94">
        <f t="shared" si="6"/>
        <v>0</v>
      </c>
      <c r="L25" s="98">
        <f t="shared" si="0"/>
        <v>0</v>
      </c>
      <c r="M25" s="93">
        <f t="shared" si="1"/>
        <v>0</v>
      </c>
      <c r="N25" s="93">
        <f t="shared" si="2"/>
        <v>0</v>
      </c>
      <c r="O25" s="93">
        <f t="shared" si="3"/>
        <v>0</v>
      </c>
      <c r="P25" s="99">
        <f t="shared" si="4"/>
        <v>0</v>
      </c>
      <c r="Q25" s="73"/>
      <c r="R25" s="73"/>
    </row>
    <row r="26" spans="1:18" s="21" customFormat="1" ht="12.75" customHeight="1" x14ac:dyDescent="0.3">
      <c r="A26" s="85">
        <f t="shared" si="5"/>
        <v>9</v>
      </c>
      <c r="B26" s="86" t="s">
        <v>48</v>
      </c>
      <c r="C26" s="97" t="s">
        <v>60</v>
      </c>
      <c r="D26" s="92" t="s">
        <v>50</v>
      </c>
      <c r="E26" s="88">
        <v>3.5</v>
      </c>
      <c r="F26" s="89"/>
      <c r="G26" s="90"/>
      <c r="H26" s="91"/>
      <c r="I26" s="92"/>
      <c r="J26" s="93"/>
      <c r="K26" s="94">
        <f t="shared" si="6"/>
        <v>0</v>
      </c>
      <c r="L26" s="98">
        <f t="shared" si="0"/>
        <v>0</v>
      </c>
      <c r="M26" s="93">
        <f t="shared" si="1"/>
        <v>0</v>
      </c>
      <c r="N26" s="93">
        <f t="shared" si="2"/>
        <v>0</v>
      </c>
      <c r="O26" s="93">
        <f t="shared" si="3"/>
        <v>0</v>
      </c>
      <c r="P26" s="99">
        <f t="shared" si="4"/>
        <v>0</v>
      </c>
      <c r="Q26" s="73"/>
      <c r="R26" s="73"/>
    </row>
    <row r="27" spans="1:18" s="21" customFormat="1" ht="12.75" customHeight="1" x14ac:dyDescent="0.3">
      <c r="A27" s="85">
        <f t="shared" si="5"/>
        <v>10</v>
      </c>
      <c r="B27" s="86" t="s">
        <v>48</v>
      </c>
      <c r="C27" s="97" t="s">
        <v>61</v>
      </c>
      <c r="D27" s="92" t="s">
        <v>52</v>
      </c>
      <c r="E27" s="88">
        <v>86.4</v>
      </c>
      <c r="F27" s="89"/>
      <c r="G27" s="90"/>
      <c r="H27" s="91"/>
      <c r="I27" s="92"/>
      <c r="J27" s="93"/>
      <c r="K27" s="94">
        <f t="shared" si="6"/>
        <v>0</v>
      </c>
      <c r="L27" s="98">
        <f t="shared" si="0"/>
        <v>0</v>
      </c>
      <c r="M27" s="93">
        <f t="shared" si="1"/>
        <v>0</v>
      </c>
      <c r="N27" s="93">
        <f t="shared" si="2"/>
        <v>0</v>
      </c>
      <c r="O27" s="93">
        <f t="shared" si="3"/>
        <v>0</v>
      </c>
      <c r="P27" s="99">
        <f t="shared" si="4"/>
        <v>0</v>
      </c>
      <c r="Q27" s="73"/>
      <c r="R27" s="73"/>
    </row>
    <row r="28" spans="1:18" s="21" customFormat="1" ht="12.75" customHeight="1" x14ac:dyDescent="0.3">
      <c r="A28" s="85">
        <f t="shared" si="5"/>
        <v>11</v>
      </c>
      <c r="B28" s="86" t="s">
        <v>48</v>
      </c>
      <c r="C28" s="97" t="s">
        <v>62</v>
      </c>
      <c r="D28" s="92" t="s">
        <v>52</v>
      </c>
      <c r="E28" s="88">
        <v>86.4</v>
      </c>
      <c r="F28" s="89"/>
      <c r="G28" s="90"/>
      <c r="H28" s="91"/>
      <c r="I28" s="92"/>
      <c r="J28" s="93"/>
      <c r="K28" s="94">
        <f t="shared" si="6"/>
        <v>0</v>
      </c>
      <c r="L28" s="98">
        <f t="shared" si="0"/>
        <v>0</v>
      </c>
      <c r="M28" s="93">
        <f t="shared" si="1"/>
        <v>0</v>
      </c>
      <c r="N28" s="93">
        <f t="shared" si="2"/>
        <v>0</v>
      </c>
      <c r="O28" s="93">
        <f t="shared" si="3"/>
        <v>0</v>
      </c>
      <c r="P28" s="99">
        <f t="shared" si="4"/>
        <v>0</v>
      </c>
      <c r="Q28" s="73"/>
      <c r="R28" s="73"/>
    </row>
    <row r="29" spans="1:18" s="21" customFormat="1" ht="12.75" customHeight="1" x14ac:dyDescent="0.3">
      <c r="A29" s="85">
        <f t="shared" si="5"/>
        <v>12</v>
      </c>
      <c r="B29" s="86" t="s">
        <v>48</v>
      </c>
      <c r="C29" s="97" t="s">
        <v>63</v>
      </c>
      <c r="D29" s="92" t="s">
        <v>52</v>
      </c>
      <c r="E29" s="88">
        <v>49.8</v>
      </c>
      <c r="F29" s="89"/>
      <c r="G29" s="90"/>
      <c r="H29" s="91"/>
      <c r="I29" s="92"/>
      <c r="J29" s="93"/>
      <c r="K29" s="94">
        <f t="shared" si="6"/>
        <v>0</v>
      </c>
      <c r="L29" s="98">
        <f t="shared" si="0"/>
        <v>0</v>
      </c>
      <c r="M29" s="93">
        <f t="shared" si="1"/>
        <v>0</v>
      </c>
      <c r="N29" s="93">
        <f t="shared" si="2"/>
        <v>0</v>
      </c>
      <c r="O29" s="93">
        <f t="shared" si="3"/>
        <v>0</v>
      </c>
      <c r="P29" s="99">
        <f t="shared" si="4"/>
        <v>0</v>
      </c>
      <c r="Q29" s="73"/>
      <c r="R29" s="73"/>
    </row>
    <row r="30" spans="1:18" s="21" customFormat="1" ht="25.5" customHeight="1" x14ac:dyDescent="0.3">
      <c r="A30" s="85">
        <f t="shared" si="5"/>
        <v>13</v>
      </c>
      <c r="B30" s="86" t="s">
        <v>48</v>
      </c>
      <c r="C30" s="100" t="s">
        <v>64</v>
      </c>
      <c r="D30" s="92" t="s">
        <v>52</v>
      </c>
      <c r="E30" s="88">
        <v>49.8</v>
      </c>
      <c r="F30" s="89"/>
      <c r="G30" s="90"/>
      <c r="H30" s="91"/>
      <c r="I30" s="92"/>
      <c r="J30" s="93"/>
      <c r="K30" s="94">
        <f t="shared" si="6"/>
        <v>0</v>
      </c>
      <c r="L30" s="98">
        <f t="shared" si="0"/>
        <v>0</v>
      </c>
      <c r="M30" s="93">
        <f t="shared" si="1"/>
        <v>0</v>
      </c>
      <c r="N30" s="93">
        <f t="shared" si="2"/>
        <v>0</v>
      </c>
      <c r="O30" s="93">
        <f t="shared" si="3"/>
        <v>0</v>
      </c>
      <c r="P30" s="99">
        <f t="shared" si="4"/>
        <v>0</v>
      </c>
      <c r="Q30" s="73"/>
      <c r="R30" s="73"/>
    </row>
    <row r="31" spans="1:18" s="21" customFormat="1" ht="12.75" customHeight="1" x14ac:dyDescent="0.3">
      <c r="A31" s="85">
        <f t="shared" si="5"/>
        <v>14</v>
      </c>
      <c r="B31" s="86" t="s">
        <v>48</v>
      </c>
      <c r="C31" s="97" t="s">
        <v>65</v>
      </c>
      <c r="D31" s="92" t="s">
        <v>52</v>
      </c>
      <c r="E31" s="88">
        <v>49.8</v>
      </c>
      <c r="F31" s="89"/>
      <c r="G31" s="90"/>
      <c r="H31" s="91"/>
      <c r="I31" s="92"/>
      <c r="J31" s="93"/>
      <c r="K31" s="94">
        <f t="shared" si="6"/>
        <v>0</v>
      </c>
      <c r="L31" s="98">
        <f t="shared" si="0"/>
        <v>0</v>
      </c>
      <c r="M31" s="93">
        <f t="shared" si="1"/>
        <v>0</v>
      </c>
      <c r="N31" s="93">
        <f t="shared" si="2"/>
        <v>0</v>
      </c>
      <c r="O31" s="93">
        <f t="shared" si="3"/>
        <v>0</v>
      </c>
      <c r="P31" s="99">
        <f t="shared" si="4"/>
        <v>0</v>
      </c>
      <c r="Q31" s="73"/>
      <c r="R31" s="73"/>
    </row>
    <row r="32" spans="1:18" s="21" customFormat="1" ht="25.5" customHeight="1" x14ac:dyDescent="0.3">
      <c r="A32" s="85">
        <f t="shared" si="5"/>
        <v>15</v>
      </c>
      <c r="B32" s="86" t="s">
        <v>48</v>
      </c>
      <c r="C32" s="100" t="s">
        <v>66</v>
      </c>
      <c r="D32" s="92" t="s">
        <v>52</v>
      </c>
      <c r="E32" s="88">
        <v>49.8</v>
      </c>
      <c r="F32" s="89"/>
      <c r="G32" s="90"/>
      <c r="H32" s="91"/>
      <c r="I32" s="92"/>
      <c r="J32" s="93"/>
      <c r="K32" s="94">
        <f t="shared" si="6"/>
        <v>0</v>
      </c>
      <c r="L32" s="98">
        <f t="shared" si="0"/>
        <v>0</v>
      </c>
      <c r="M32" s="93">
        <f t="shared" si="1"/>
        <v>0</v>
      </c>
      <c r="N32" s="93">
        <f t="shared" si="2"/>
        <v>0</v>
      </c>
      <c r="O32" s="93">
        <f t="shared" si="3"/>
        <v>0</v>
      </c>
      <c r="P32" s="99">
        <f t="shared" si="4"/>
        <v>0</v>
      </c>
      <c r="Q32" s="73"/>
      <c r="R32" s="73"/>
    </row>
    <row r="33" spans="1:18" s="21" customFormat="1" ht="12.75" customHeight="1" x14ac:dyDescent="0.3">
      <c r="A33" s="85">
        <f t="shared" si="5"/>
        <v>16</v>
      </c>
      <c r="B33" s="86" t="s">
        <v>48</v>
      </c>
      <c r="C33" s="97" t="s">
        <v>67</v>
      </c>
      <c r="D33" s="92" t="s">
        <v>50</v>
      </c>
      <c r="E33" s="88">
        <v>26.1</v>
      </c>
      <c r="F33" s="89"/>
      <c r="G33" s="90"/>
      <c r="H33" s="91"/>
      <c r="I33" s="92"/>
      <c r="J33" s="93"/>
      <c r="K33" s="94">
        <f t="shared" si="6"/>
        <v>0</v>
      </c>
      <c r="L33" s="98">
        <f t="shared" si="0"/>
        <v>0</v>
      </c>
      <c r="M33" s="93">
        <f t="shared" si="1"/>
        <v>0</v>
      </c>
      <c r="N33" s="93">
        <f t="shared" si="2"/>
        <v>0</v>
      </c>
      <c r="O33" s="93">
        <f t="shared" si="3"/>
        <v>0</v>
      </c>
      <c r="P33" s="99">
        <f t="shared" si="4"/>
        <v>0</v>
      </c>
      <c r="Q33" s="73"/>
      <c r="R33" s="73"/>
    </row>
    <row r="34" spans="1:18" s="21" customFormat="1" ht="12.75" customHeight="1" x14ac:dyDescent="0.3">
      <c r="A34" s="85">
        <f t="shared" si="5"/>
        <v>17</v>
      </c>
      <c r="B34" s="86" t="s">
        <v>48</v>
      </c>
      <c r="C34" s="97" t="s">
        <v>68</v>
      </c>
      <c r="D34" s="92" t="s">
        <v>50</v>
      </c>
      <c r="E34" s="88">
        <v>3.1</v>
      </c>
      <c r="F34" s="89"/>
      <c r="G34" s="90"/>
      <c r="H34" s="91"/>
      <c r="I34" s="92"/>
      <c r="J34" s="93"/>
      <c r="K34" s="94">
        <f t="shared" si="6"/>
        <v>0</v>
      </c>
      <c r="L34" s="98">
        <f t="shared" si="0"/>
        <v>0</v>
      </c>
      <c r="M34" s="93">
        <f t="shared" si="1"/>
        <v>0</v>
      </c>
      <c r="N34" s="93">
        <f t="shared" si="2"/>
        <v>0</v>
      </c>
      <c r="O34" s="93">
        <f t="shared" si="3"/>
        <v>0</v>
      </c>
      <c r="P34" s="99">
        <f t="shared" si="4"/>
        <v>0</v>
      </c>
      <c r="Q34" s="73"/>
      <c r="R34" s="73"/>
    </row>
    <row r="35" spans="1:18" s="21" customFormat="1" ht="34.5" customHeight="1" x14ac:dyDescent="0.3">
      <c r="A35" s="85">
        <f t="shared" si="5"/>
        <v>18</v>
      </c>
      <c r="B35" s="86" t="s">
        <v>48</v>
      </c>
      <c r="C35" s="100" t="s">
        <v>69</v>
      </c>
      <c r="D35" s="92" t="s">
        <v>70</v>
      </c>
      <c r="E35" s="88">
        <v>1</v>
      </c>
      <c r="F35" s="89"/>
      <c r="G35" s="90"/>
      <c r="H35" s="91"/>
      <c r="I35" s="92"/>
      <c r="J35" s="93"/>
      <c r="K35" s="94">
        <f t="shared" si="6"/>
        <v>0</v>
      </c>
      <c r="L35" s="98">
        <f t="shared" si="0"/>
        <v>0</v>
      </c>
      <c r="M35" s="93">
        <f t="shared" si="1"/>
        <v>0</v>
      </c>
      <c r="N35" s="93">
        <f t="shared" si="2"/>
        <v>0</v>
      </c>
      <c r="O35" s="93">
        <f t="shared" si="3"/>
        <v>0</v>
      </c>
      <c r="P35" s="99">
        <f t="shared" si="4"/>
        <v>0</v>
      </c>
      <c r="Q35" s="73"/>
      <c r="R35" s="73"/>
    </row>
    <row r="36" spans="1:18" s="21" customFormat="1" ht="27" customHeight="1" x14ac:dyDescent="0.3">
      <c r="A36" s="85">
        <f t="shared" si="5"/>
        <v>19</v>
      </c>
      <c r="B36" s="86" t="s">
        <v>48</v>
      </c>
      <c r="C36" s="100" t="s">
        <v>71</v>
      </c>
      <c r="D36" s="92" t="s">
        <v>52</v>
      </c>
      <c r="E36" s="88">
        <v>5.67</v>
      </c>
      <c r="F36" s="89"/>
      <c r="G36" s="90"/>
      <c r="H36" s="91"/>
      <c r="I36" s="92"/>
      <c r="J36" s="93"/>
      <c r="K36" s="94">
        <f t="shared" si="6"/>
        <v>0</v>
      </c>
      <c r="L36" s="98">
        <f t="shared" si="0"/>
        <v>0</v>
      </c>
      <c r="M36" s="93">
        <f t="shared" si="1"/>
        <v>0</v>
      </c>
      <c r="N36" s="93">
        <f t="shared" si="2"/>
        <v>0</v>
      </c>
      <c r="O36" s="93">
        <f t="shared" si="3"/>
        <v>0</v>
      </c>
      <c r="P36" s="99">
        <f t="shared" si="4"/>
        <v>0</v>
      </c>
      <c r="Q36" s="73"/>
      <c r="R36" s="73"/>
    </row>
    <row r="37" spans="1:18" s="21" customFormat="1" ht="12.75" customHeight="1" x14ac:dyDescent="0.3">
      <c r="A37" s="85">
        <f t="shared" si="5"/>
        <v>20</v>
      </c>
      <c r="B37" s="86" t="s">
        <v>48</v>
      </c>
      <c r="C37" s="97" t="s">
        <v>72</v>
      </c>
      <c r="D37" s="92" t="s">
        <v>73</v>
      </c>
      <c r="E37" s="88">
        <v>1</v>
      </c>
      <c r="F37" s="89"/>
      <c r="G37" s="90"/>
      <c r="H37" s="91"/>
      <c r="I37" s="92"/>
      <c r="J37" s="93"/>
      <c r="K37" s="94">
        <f t="shared" si="6"/>
        <v>0</v>
      </c>
      <c r="L37" s="98">
        <f t="shared" si="0"/>
        <v>0</v>
      </c>
      <c r="M37" s="93">
        <f t="shared" si="1"/>
        <v>0</v>
      </c>
      <c r="N37" s="93">
        <f t="shared" si="2"/>
        <v>0</v>
      </c>
      <c r="O37" s="93">
        <f t="shared" si="3"/>
        <v>0</v>
      </c>
      <c r="P37" s="99">
        <f t="shared" si="4"/>
        <v>0</v>
      </c>
      <c r="Q37" s="73"/>
      <c r="R37" s="73"/>
    </row>
    <row r="38" spans="1:18" s="21" customFormat="1" ht="12.75" customHeight="1" x14ac:dyDescent="0.3">
      <c r="A38" s="85">
        <f t="shared" si="5"/>
        <v>21</v>
      </c>
      <c r="B38" s="86" t="s">
        <v>48</v>
      </c>
      <c r="C38" s="97" t="s">
        <v>74</v>
      </c>
      <c r="D38" s="92" t="s">
        <v>73</v>
      </c>
      <c r="E38" s="88">
        <v>2</v>
      </c>
      <c r="F38" s="89"/>
      <c r="G38" s="90"/>
      <c r="H38" s="91"/>
      <c r="I38" s="92"/>
      <c r="J38" s="93"/>
      <c r="K38" s="94">
        <f t="shared" si="6"/>
        <v>0</v>
      </c>
      <c r="L38" s="98">
        <f t="shared" si="0"/>
        <v>0</v>
      </c>
      <c r="M38" s="93">
        <f t="shared" si="1"/>
        <v>0</v>
      </c>
      <c r="N38" s="93">
        <f t="shared" si="2"/>
        <v>0</v>
      </c>
      <c r="O38" s="93">
        <f t="shared" si="3"/>
        <v>0</v>
      </c>
      <c r="P38" s="99">
        <f t="shared" si="4"/>
        <v>0</v>
      </c>
      <c r="Q38" s="73"/>
      <c r="R38" s="73"/>
    </row>
    <row r="39" spans="1:18" s="21" customFormat="1" ht="12" customHeight="1" x14ac:dyDescent="0.3">
      <c r="A39" s="101"/>
      <c r="B39" s="102"/>
      <c r="C39" s="103"/>
      <c r="D39" s="104"/>
      <c r="E39" s="105"/>
      <c r="F39" s="106"/>
      <c r="G39" s="106"/>
      <c r="H39" s="106"/>
      <c r="I39" s="105"/>
      <c r="J39" s="107"/>
      <c r="K39" s="108" t="s">
        <v>75</v>
      </c>
      <c r="L39" s="109">
        <f>SUM(L17:L38)</f>
        <v>0</v>
      </c>
      <c r="M39" s="110">
        <f>SUM(M17:M38)</f>
        <v>0</v>
      </c>
      <c r="N39" s="110">
        <f>SUM(N17:N38)</f>
        <v>0</v>
      </c>
      <c r="O39" s="110">
        <f>SUM(O17:O38)</f>
        <v>0</v>
      </c>
      <c r="P39" s="111">
        <f>SUM(M39:O39)</f>
        <v>0</v>
      </c>
      <c r="Q39" s="73"/>
      <c r="R39" s="73"/>
    </row>
    <row r="40" spans="1:18" s="73" customFormat="1" ht="11.25" customHeight="1" x14ac:dyDescent="0.3">
      <c r="A40" s="74"/>
      <c r="B40" s="75" t="s">
        <v>76</v>
      </c>
      <c r="C40" s="76" t="s">
        <v>77</v>
      </c>
      <c r="D40" s="77"/>
      <c r="E40" s="78"/>
      <c r="F40" s="79"/>
      <c r="G40" s="78"/>
      <c r="H40" s="80"/>
      <c r="I40" s="81"/>
      <c r="J40" s="81"/>
      <c r="K40" s="82"/>
      <c r="L40" s="83"/>
      <c r="M40" s="78"/>
      <c r="N40" s="78"/>
      <c r="O40" s="78"/>
      <c r="P40" s="84"/>
    </row>
    <row r="41" spans="1:18" s="21" customFormat="1" ht="12.75" customHeight="1" x14ac:dyDescent="0.3">
      <c r="A41" s="85">
        <v>1</v>
      </c>
      <c r="B41" s="86" t="s">
        <v>48</v>
      </c>
      <c r="C41" s="87" t="s">
        <v>78</v>
      </c>
      <c r="D41" s="86" t="s">
        <v>70</v>
      </c>
      <c r="E41" s="88">
        <v>1</v>
      </c>
      <c r="F41" s="89"/>
      <c r="G41" s="90"/>
      <c r="H41" s="91"/>
      <c r="I41" s="92"/>
      <c r="J41" s="93"/>
      <c r="K41" s="94">
        <f>H41+I41+J41</f>
        <v>0</v>
      </c>
      <c r="L41" s="95">
        <f t="shared" ref="L41:L58" si="7">ROUND(E41*F41,2)</f>
        <v>0</v>
      </c>
      <c r="M41" s="90">
        <f t="shared" ref="M41:M58" si="8">ROUND(E41*H41,2)</f>
        <v>0</v>
      </c>
      <c r="N41" s="90">
        <f t="shared" ref="N41:N58" si="9">ROUND(E41*I41,2)</f>
        <v>0</v>
      </c>
      <c r="O41" s="90">
        <f t="shared" ref="O41:O58" si="10">ROUND(E41*J41,2)</f>
        <v>0</v>
      </c>
      <c r="P41" s="94">
        <f t="shared" ref="P41:P58" si="11">SUM(M41:O41)</f>
        <v>0</v>
      </c>
      <c r="Q41" s="73"/>
      <c r="R41" s="73"/>
    </row>
    <row r="42" spans="1:18" s="21" customFormat="1" ht="22.5" customHeight="1" x14ac:dyDescent="0.3">
      <c r="A42" s="85">
        <f t="shared" ref="A42:A58" si="12">A41+1</f>
        <v>2</v>
      </c>
      <c r="B42" s="86" t="s">
        <v>48</v>
      </c>
      <c r="C42" s="112" t="s">
        <v>79</v>
      </c>
      <c r="D42" s="113" t="s">
        <v>73</v>
      </c>
      <c r="E42" s="88">
        <v>6</v>
      </c>
      <c r="F42" s="89"/>
      <c r="G42" s="90"/>
      <c r="H42" s="91"/>
      <c r="I42" s="92"/>
      <c r="J42" s="93"/>
      <c r="K42" s="94">
        <f>H42+I42+J42</f>
        <v>0</v>
      </c>
      <c r="L42" s="95">
        <f t="shared" si="7"/>
        <v>0</v>
      </c>
      <c r="M42" s="90">
        <f t="shared" si="8"/>
        <v>0</v>
      </c>
      <c r="N42" s="90">
        <f t="shared" si="9"/>
        <v>0</v>
      </c>
      <c r="O42" s="90">
        <f t="shared" si="10"/>
        <v>0</v>
      </c>
      <c r="P42" s="94">
        <f t="shared" si="11"/>
        <v>0</v>
      </c>
      <c r="Q42" s="73"/>
      <c r="R42" s="73"/>
    </row>
    <row r="43" spans="1:18" s="21" customFormat="1" ht="24" customHeight="1" x14ac:dyDescent="0.3">
      <c r="A43" s="85">
        <f t="shared" si="12"/>
        <v>3</v>
      </c>
      <c r="B43" s="86" t="s">
        <v>48</v>
      </c>
      <c r="C43" s="112" t="s">
        <v>80</v>
      </c>
      <c r="D43" s="113" t="s">
        <v>73</v>
      </c>
      <c r="E43" s="88">
        <v>2</v>
      </c>
      <c r="F43" s="89"/>
      <c r="G43" s="90"/>
      <c r="H43" s="91"/>
      <c r="I43" s="92"/>
      <c r="J43" s="93"/>
      <c r="K43" s="94">
        <f>H43+I43+J43</f>
        <v>0</v>
      </c>
      <c r="L43" s="95">
        <f t="shared" si="7"/>
        <v>0</v>
      </c>
      <c r="M43" s="90">
        <f t="shared" si="8"/>
        <v>0</v>
      </c>
      <c r="N43" s="90">
        <f t="shared" si="9"/>
        <v>0</v>
      </c>
      <c r="O43" s="90">
        <f t="shared" si="10"/>
        <v>0</v>
      </c>
      <c r="P43" s="94">
        <f t="shared" si="11"/>
        <v>0</v>
      </c>
      <c r="Q43" s="73"/>
      <c r="R43" s="73"/>
    </row>
    <row r="44" spans="1:18" s="21" customFormat="1" ht="12.75" customHeight="1" x14ac:dyDescent="0.3">
      <c r="A44" s="85">
        <f t="shared" si="12"/>
        <v>4</v>
      </c>
      <c r="B44" s="86" t="s">
        <v>48</v>
      </c>
      <c r="C44" s="87" t="s">
        <v>81</v>
      </c>
      <c r="D44" s="86" t="s">
        <v>70</v>
      </c>
      <c r="E44" s="88">
        <v>1</v>
      </c>
      <c r="F44" s="89"/>
      <c r="G44" s="90"/>
      <c r="H44" s="91"/>
      <c r="I44" s="92"/>
      <c r="J44" s="93"/>
      <c r="K44" s="94">
        <f t="shared" ref="K44:K58" si="13">H44+I44+J44</f>
        <v>0</v>
      </c>
      <c r="L44" s="95">
        <f t="shared" si="7"/>
        <v>0</v>
      </c>
      <c r="M44" s="90">
        <f t="shared" si="8"/>
        <v>0</v>
      </c>
      <c r="N44" s="90">
        <f t="shared" si="9"/>
        <v>0</v>
      </c>
      <c r="O44" s="90">
        <f t="shared" si="10"/>
        <v>0</v>
      </c>
      <c r="P44" s="94">
        <f t="shared" si="11"/>
        <v>0</v>
      </c>
      <c r="Q44" s="73"/>
      <c r="R44" s="73"/>
    </row>
    <row r="45" spans="1:18" s="21" customFormat="1" ht="12.75" customHeight="1" x14ac:dyDescent="0.3">
      <c r="A45" s="85">
        <f t="shared" si="12"/>
        <v>5</v>
      </c>
      <c r="B45" s="86" t="s">
        <v>48</v>
      </c>
      <c r="C45" s="114" t="s">
        <v>82</v>
      </c>
      <c r="D45" s="113" t="s">
        <v>50</v>
      </c>
      <c r="E45" s="113">
        <v>55</v>
      </c>
      <c r="F45" s="115"/>
      <c r="G45" s="90"/>
      <c r="H45" s="91"/>
      <c r="I45" s="92"/>
      <c r="J45" s="93"/>
      <c r="K45" s="94">
        <f t="shared" si="13"/>
        <v>0</v>
      </c>
      <c r="L45" s="95">
        <f t="shared" si="7"/>
        <v>0</v>
      </c>
      <c r="M45" s="90">
        <f t="shared" si="8"/>
        <v>0</v>
      </c>
      <c r="N45" s="90">
        <f t="shared" si="9"/>
        <v>0</v>
      </c>
      <c r="O45" s="90">
        <f t="shared" si="10"/>
        <v>0</v>
      </c>
      <c r="P45" s="94">
        <f t="shared" si="11"/>
        <v>0</v>
      </c>
      <c r="Q45" s="73"/>
      <c r="R45" s="73"/>
    </row>
    <row r="46" spans="1:18" s="21" customFormat="1" ht="12.75" customHeight="1" x14ac:dyDescent="0.3">
      <c r="A46" s="85">
        <f t="shared" si="12"/>
        <v>6</v>
      </c>
      <c r="B46" s="86" t="s">
        <v>48</v>
      </c>
      <c r="C46" s="114" t="s">
        <v>83</v>
      </c>
      <c r="D46" s="113" t="s">
        <v>50</v>
      </c>
      <c r="E46" s="88">
        <v>75</v>
      </c>
      <c r="F46" s="89"/>
      <c r="G46" s="90"/>
      <c r="H46" s="91"/>
      <c r="I46" s="92"/>
      <c r="J46" s="93"/>
      <c r="K46" s="94">
        <f t="shared" si="13"/>
        <v>0</v>
      </c>
      <c r="L46" s="95">
        <f t="shared" si="7"/>
        <v>0</v>
      </c>
      <c r="M46" s="90">
        <f t="shared" si="8"/>
        <v>0</v>
      </c>
      <c r="N46" s="90">
        <f t="shared" si="9"/>
        <v>0</v>
      </c>
      <c r="O46" s="90">
        <f t="shared" si="10"/>
        <v>0</v>
      </c>
      <c r="P46" s="94">
        <f t="shared" si="11"/>
        <v>0</v>
      </c>
      <c r="Q46" s="73"/>
      <c r="R46" s="73"/>
    </row>
    <row r="47" spans="1:18" s="21" customFormat="1" ht="12.75" customHeight="1" x14ac:dyDescent="0.3">
      <c r="A47" s="85">
        <f t="shared" si="12"/>
        <v>7</v>
      </c>
      <c r="B47" s="86" t="s">
        <v>48</v>
      </c>
      <c r="C47" s="114" t="s">
        <v>84</v>
      </c>
      <c r="D47" s="113" t="s">
        <v>50</v>
      </c>
      <c r="E47" s="88">
        <v>16</v>
      </c>
      <c r="F47" s="89"/>
      <c r="G47" s="90"/>
      <c r="H47" s="91"/>
      <c r="I47" s="92"/>
      <c r="J47" s="93"/>
      <c r="K47" s="94">
        <f t="shared" si="13"/>
        <v>0</v>
      </c>
      <c r="L47" s="98">
        <f t="shared" si="7"/>
        <v>0</v>
      </c>
      <c r="M47" s="93">
        <f t="shared" si="8"/>
        <v>0</v>
      </c>
      <c r="N47" s="93">
        <f t="shared" si="9"/>
        <v>0</v>
      </c>
      <c r="O47" s="93">
        <f t="shared" si="10"/>
        <v>0</v>
      </c>
      <c r="P47" s="99">
        <f t="shared" si="11"/>
        <v>0</v>
      </c>
      <c r="Q47" s="73"/>
      <c r="R47" s="73"/>
    </row>
    <row r="48" spans="1:18" s="21" customFormat="1" ht="12.75" customHeight="1" x14ac:dyDescent="0.3">
      <c r="A48" s="85">
        <f t="shared" si="12"/>
        <v>8</v>
      </c>
      <c r="B48" s="86" t="s">
        <v>48</v>
      </c>
      <c r="C48" s="114" t="s">
        <v>85</v>
      </c>
      <c r="D48" s="113" t="s">
        <v>50</v>
      </c>
      <c r="E48" s="113">
        <v>8</v>
      </c>
      <c r="F48" s="113"/>
      <c r="G48" s="90"/>
      <c r="H48" s="115"/>
      <c r="I48" s="116"/>
      <c r="J48" s="93"/>
      <c r="K48" s="94">
        <f t="shared" si="13"/>
        <v>0</v>
      </c>
      <c r="L48" s="95">
        <f t="shared" si="7"/>
        <v>0</v>
      </c>
      <c r="M48" s="90">
        <f t="shared" si="8"/>
        <v>0</v>
      </c>
      <c r="N48" s="90">
        <f t="shared" si="9"/>
        <v>0</v>
      </c>
      <c r="O48" s="90">
        <f t="shared" si="10"/>
        <v>0</v>
      </c>
      <c r="P48" s="94">
        <f t="shared" si="11"/>
        <v>0</v>
      </c>
      <c r="Q48" s="73"/>
      <c r="R48" s="73"/>
    </row>
    <row r="49" spans="1:18" s="21" customFormat="1" ht="12.75" customHeight="1" x14ac:dyDescent="0.3">
      <c r="A49" s="85">
        <f t="shared" si="12"/>
        <v>9</v>
      </c>
      <c r="B49" s="86" t="s">
        <v>48</v>
      </c>
      <c r="C49" s="97" t="s">
        <v>86</v>
      </c>
      <c r="D49" s="92" t="s">
        <v>50</v>
      </c>
      <c r="E49" s="88">
        <v>12</v>
      </c>
      <c r="F49" s="89"/>
      <c r="G49" s="90"/>
      <c r="H49" s="91"/>
      <c r="I49" s="92"/>
      <c r="J49" s="93"/>
      <c r="K49" s="94">
        <f t="shared" si="13"/>
        <v>0</v>
      </c>
      <c r="L49" s="98">
        <f t="shared" si="7"/>
        <v>0</v>
      </c>
      <c r="M49" s="93">
        <f t="shared" si="8"/>
        <v>0</v>
      </c>
      <c r="N49" s="93">
        <f t="shared" si="9"/>
        <v>0</v>
      </c>
      <c r="O49" s="93">
        <f t="shared" si="10"/>
        <v>0</v>
      </c>
      <c r="P49" s="99">
        <f t="shared" si="11"/>
        <v>0</v>
      </c>
      <c r="Q49" s="73"/>
      <c r="R49" s="73"/>
    </row>
    <row r="50" spans="1:18" s="21" customFormat="1" ht="12.75" customHeight="1" x14ac:dyDescent="0.3">
      <c r="A50" s="85">
        <f t="shared" si="12"/>
        <v>10</v>
      </c>
      <c r="B50" s="86" t="s">
        <v>48</v>
      </c>
      <c r="C50" s="97" t="s">
        <v>87</v>
      </c>
      <c r="D50" s="92" t="s">
        <v>73</v>
      </c>
      <c r="E50" s="88">
        <v>70</v>
      </c>
      <c r="F50" s="89"/>
      <c r="G50" s="90"/>
      <c r="H50" s="91"/>
      <c r="I50" s="92"/>
      <c r="J50" s="93"/>
      <c r="K50" s="94">
        <f t="shared" si="13"/>
        <v>0</v>
      </c>
      <c r="L50" s="98">
        <f t="shared" si="7"/>
        <v>0</v>
      </c>
      <c r="M50" s="93">
        <f t="shared" si="8"/>
        <v>0</v>
      </c>
      <c r="N50" s="93">
        <f t="shared" si="9"/>
        <v>0</v>
      </c>
      <c r="O50" s="93">
        <f t="shared" si="10"/>
        <v>0</v>
      </c>
      <c r="P50" s="99">
        <f t="shared" si="11"/>
        <v>0</v>
      </c>
      <c r="Q50" s="73"/>
      <c r="R50" s="73"/>
    </row>
    <row r="51" spans="1:18" s="21" customFormat="1" ht="12.75" customHeight="1" x14ac:dyDescent="0.3">
      <c r="A51" s="85">
        <f t="shared" si="12"/>
        <v>11</v>
      </c>
      <c r="B51" s="86" t="s">
        <v>48</v>
      </c>
      <c r="C51" s="87" t="s">
        <v>88</v>
      </c>
      <c r="D51" s="86" t="s">
        <v>73</v>
      </c>
      <c r="E51" s="88">
        <v>14</v>
      </c>
      <c r="F51" s="89"/>
      <c r="G51" s="90"/>
      <c r="H51" s="91"/>
      <c r="I51" s="92"/>
      <c r="J51" s="93"/>
      <c r="K51" s="94">
        <f t="shared" si="13"/>
        <v>0</v>
      </c>
      <c r="L51" s="98">
        <f t="shared" si="7"/>
        <v>0</v>
      </c>
      <c r="M51" s="93">
        <f t="shared" si="8"/>
        <v>0</v>
      </c>
      <c r="N51" s="93">
        <f t="shared" si="9"/>
        <v>0</v>
      </c>
      <c r="O51" s="93">
        <f t="shared" si="10"/>
        <v>0</v>
      </c>
      <c r="P51" s="99">
        <f t="shared" si="11"/>
        <v>0</v>
      </c>
      <c r="Q51" s="73"/>
      <c r="R51" s="73"/>
    </row>
    <row r="52" spans="1:18" s="21" customFormat="1" ht="12.75" customHeight="1" x14ac:dyDescent="0.3">
      <c r="A52" s="85">
        <f t="shared" si="12"/>
        <v>12</v>
      </c>
      <c r="B52" s="86" t="s">
        <v>48</v>
      </c>
      <c r="C52" s="114" t="s">
        <v>89</v>
      </c>
      <c r="D52" s="92" t="s">
        <v>73</v>
      </c>
      <c r="E52" s="88">
        <v>4</v>
      </c>
      <c r="F52" s="89"/>
      <c r="G52" s="90"/>
      <c r="H52" s="91"/>
      <c r="I52" s="92"/>
      <c r="J52" s="93"/>
      <c r="K52" s="94">
        <f t="shared" si="13"/>
        <v>0</v>
      </c>
      <c r="L52" s="98">
        <f t="shared" si="7"/>
        <v>0</v>
      </c>
      <c r="M52" s="93">
        <f t="shared" si="8"/>
        <v>0</v>
      </c>
      <c r="N52" s="93">
        <f t="shared" si="9"/>
        <v>0</v>
      </c>
      <c r="O52" s="93">
        <f t="shared" si="10"/>
        <v>0</v>
      </c>
      <c r="P52" s="99">
        <f t="shared" si="11"/>
        <v>0</v>
      </c>
      <c r="Q52" s="73"/>
      <c r="R52" s="73"/>
    </row>
    <row r="53" spans="1:18" s="21" customFormat="1" ht="12.75" customHeight="1" x14ac:dyDescent="0.3">
      <c r="A53" s="85">
        <f t="shared" si="12"/>
        <v>13</v>
      </c>
      <c r="B53" s="86" t="s">
        <v>48</v>
      </c>
      <c r="C53" s="87" t="s">
        <v>90</v>
      </c>
      <c r="D53" s="86" t="s">
        <v>73</v>
      </c>
      <c r="E53" s="88">
        <v>1</v>
      </c>
      <c r="F53" s="89"/>
      <c r="G53" s="90"/>
      <c r="H53" s="91"/>
      <c r="I53" s="92"/>
      <c r="J53" s="93"/>
      <c r="K53" s="94">
        <f t="shared" si="13"/>
        <v>0</v>
      </c>
      <c r="L53" s="98">
        <f t="shared" si="7"/>
        <v>0</v>
      </c>
      <c r="M53" s="93">
        <f t="shared" si="8"/>
        <v>0</v>
      </c>
      <c r="N53" s="93">
        <f t="shared" si="9"/>
        <v>0</v>
      </c>
      <c r="O53" s="93">
        <f t="shared" si="10"/>
        <v>0</v>
      </c>
      <c r="P53" s="99">
        <f t="shared" si="11"/>
        <v>0</v>
      </c>
      <c r="Q53" s="73"/>
      <c r="R53" s="73"/>
    </row>
    <row r="54" spans="1:18" s="21" customFormat="1" ht="12.75" customHeight="1" x14ac:dyDescent="0.3">
      <c r="A54" s="85">
        <f t="shared" si="12"/>
        <v>14</v>
      </c>
      <c r="B54" s="86" t="s">
        <v>48</v>
      </c>
      <c r="C54" s="87" t="s">
        <v>91</v>
      </c>
      <c r="D54" s="86" t="s">
        <v>73</v>
      </c>
      <c r="E54" s="88">
        <v>1</v>
      </c>
      <c r="F54" s="89"/>
      <c r="G54" s="90"/>
      <c r="H54" s="91"/>
      <c r="I54" s="92"/>
      <c r="J54" s="93"/>
      <c r="K54" s="94">
        <f t="shared" si="13"/>
        <v>0</v>
      </c>
      <c r="L54" s="95">
        <f t="shared" si="7"/>
        <v>0</v>
      </c>
      <c r="M54" s="90">
        <f t="shared" si="8"/>
        <v>0</v>
      </c>
      <c r="N54" s="90">
        <f t="shared" si="9"/>
        <v>0</v>
      </c>
      <c r="O54" s="90">
        <f t="shared" si="10"/>
        <v>0</v>
      </c>
      <c r="P54" s="94">
        <f t="shared" si="11"/>
        <v>0</v>
      </c>
      <c r="Q54" s="73"/>
      <c r="R54" s="73"/>
    </row>
    <row r="55" spans="1:18" s="21" customFormat="1" ht="12.75" customHeight="1" x14ac:dyDescent="0.3">
      <c r="A55" s="85">
        <f t="shared" si="12"/>
        <v>15</v>
      </c>
      <c r="B55" s="86" t="s">
        <v>48</v>
      </c>
      <c r="C55" s="97" t="s">
        <v>92</v>
      </c>
      <c r="D55" s="92" t="s">
        <v>73</v>
      </c>
      <c r="E55" s="88">
        <v>80</v>
      </c>
      <c r="F55" s="89"/>
      <c r="G55" s="90"/>
      <c r="H55" s="91"/>
      <c r="I55" s="92"/>
      <c r="J55" s="93"/>
      <c r="K55" s="94">
        <f t="shared" si="13"/>
        <v>0</v>
      </c>
      <c r="L55" s="98">
        <f t="shared" si="7"/>
        <v>0</v>
      </c>
      <c r="M55" s="93">
        <f t="shared" si="8"/>
        <v>0</v>
      </c>
      <c r="N55" s="93">
        <f t="shared" si="9"/>
        <v>0</v>
      </c>
      <c r="O55" s="93">
        <f t="shared" si="10"/>
        <v>0</v>
      </c>
      <c r="P55" s="99">
        <f t="shared" si="11"/>
        <v>0</v>
      </c>
      <c r="Q55" s="73"/>
      <c r="R55" s="73"/>
    </row>
    <row r="56" spans="1:18" s="21" customFormat="1" ht="12.75" customHeight="1" x14ac:dyDescent="0.3">
      <c r="A56" s="85">
        <f t="shared" si="12"/>
        <v>16</v>
      </c>
      <c r="B56" s="86" t="s">
        <v>48</v>
      </c>
      <c r="C56" s="97" t="s">
        <v>93</v>
      </c>
      <c r="D56" s="92" t="s">
        <v>73</v>
      </c>
      <c r="E56" s="88">
        <v>9</v>
      </c>
      <c r="F56" s="89"/>
      <c r="G56" s="90"/>
      <c r="H56" s="91"/>
      <c r="I56" s="92"/>
      <c r="J56" s="93"/>
      <c r="K56" s="94">
        <f t="shared" si="13"/>
        <v>0</v>
      </c>
      <c r="L56" s="98">
        <f t="shared" si="7"/>
        <v>0</v>
      </c>
      <c r="M56" s="93">
        <f t="shared" si="8"/>
        <v>0</v>
      </c>
      <c r="N56" s="93">
        <f t="shared" si="9"/>
        <v>0</v>
      </c>
      <c r="O56" s="93">
        <f t="shared" si="10"/>
        <v>0</v>
      </c>
      <c r="P56" s="99">
        <f t="shared" si="11"/>
        <v>0</v>
      </c>
      <c r="Q56" s="73"/>
      <c r="R56" s="73"/>
    </row>
    <row r="57" spans="1:18" s="21" customFormat="1" ht="12.75" customHeight="1" x14ac:dyDescent="0.3">
      <c r="A57" s="85">
        <f t="shared" si="12"/>
        <v>17</v>
      </c>
      <c r="B57" s="86" t="s">
        <v>48</v>
      </c>
      <c r="C57" s="97" t="s">
        <v>94</v>
      </c>
      <c r="D57" s="92" t="s">
        <v>73</v>
      </c>
      <c r="E57" s="88">
        <v>15</v>
      </c>
      <c r="F57" s="89"/>
      <c r="G57" s="90"/>
      <c r="H57" s="91"/>
      <c r="I57" s="92"/>
      <c r="J57" s="93"/>
      <c r="K57" s="94">
        <f t="shared" si="13"/>
        <v>0</v>
      </c>
      <c r="L57" s="98">
        <f t="shared" si="7"/>
        <v>0</v>
      </c>
      <c r="M57" s="93">
        <f t="shared" si="8"/>
        <v>0</v>
      </c>
      <c r="N57" s="93">
        <f t="shared" si="9"/>
        <v>0</v>
      </c>
      <c r="O57" s="93">
        <f t="shared" si="10"/>
        <v>0</v>
      </c>
      <c r="P57" s="99">
        <f t="shared" si="11"/>
        <v>0</v>
      </c>
      <c r="Q57" s="73"/>
      <c r="R57" s="73"/>
    </row>
    <row r="58" spans="1:18" s="21" customFormat="1" ht="12.75" customHeight="1" x14ac:dyDescent="0.3">
      <c r="A58" s="85">
        <f t="shared" si="12"/>
        <v>18</v>
      </c>
      <c r="B58" s="86" t="s">
        <v>48</v>
      </c>
      <c r="C58" s="117" t="s">
        <v>95</v>
      </c>
      <c r="D58" s="88" t="s">
        <v>96</v>
      </c>
      <c r="E58" s="88">
        <v>1</v>
      </c>
      <c r="F58" s="89"/>
      <c r="G58" s="90"/>
      <c r="H58" s="91"/>
      <c r="I58" s="92"/>
      <c r="J58" s="93"/>
      <c r="K58" s="94">
        <f t="shared" si="13"/>
        <v>0</v>
      </c>
      <c r="L58" s="98">
        <f t="shared" si="7"/>
        <v>0</v>
      </c>
      <c r="M58" s="93">
        <f t="shared" si="8"/>
        <v>0</v>
      </c>
      <c r="N58" s="93">
        <f t="shared" si="9"/>
        <v>0</v>
      </c>
      <c r="O58" s="93">
        <f t="shared" si="10"/>
        <v>0</v>
      </c>
      <c r="P58" s="99">
        <f t="shared" si="11"/>
        <v>0</v>
      </c>
      <c r="Q58" s="73"/>
      <c r="R58" s="73"/>
    </row>
    <row r="59" spans="1:18" s="21" customFormat="1" ht="12" customHeight="1" x14ac:dyDescent="0.3">
      <c r="A59" s="101"/>
      <c r="B59" s="102"/>
      <c r="C59" s="103"/>
      <c r="D59" s="104"/>
      <c r="E59" s="105"/>
      <c r="F59" s="106"/>
      <c r="G59" s="106"/>
      <c r="H59" s="106"/>
      <c r="I59" s="105"/>
      <c r="J59" s="107"/>
      <c r="K59" s="108" t="s">
        <v>75</v>
      </c>
      <c r="L59" s="118">
        <f>SUM(L40:L58)</f>
        <v>0</v>
      </c>
      <c r="M59" s="119">
        <f>SUM(M40:M58)</f>
        <v>0</v>
      </c>
      <c r="N59" s="119">
        <f>SUM(N40:N58)</f>
        <v>0</v>
      </c>
      <c r="O59" s="119">
        <f>SUM(O40:O58)</f>
        <v>0</v>
      </c>
      <c r="P59" s="120">
        <f>SUM(M59:O59)</f>
        <v>0</v>
      </c>
      <c r="Q59" s="73"/>
      <c r="R59" s="73"/>
    </row>
    <row r="60" spans="1:18" s="73" customFormat="1" ht="11.25" customHeight="1" x14ac:dyDescent="0.3">
      <c r="A60" s="74"/>
      <c r="B60" s="75" t="s">
        <v>97</v>
      </c>
      <c r="C60" s="76" t="s">
        <v>98</v>
      </c>
      <c r="D60" s="77"/>
      <c r="E60" s="78"/>
      <c r="F60" s="79"/>
      <c r="G60" s="78"/>
      <c r="H60" s="80"/>
      <c r="I60" s="81"/>
      <c r="J60" s="81"/>
      <c r="K60" s="82"/>
      <c r="L60" s="83"/>
      <c r="M60" s="78"/>
      <c r="N60" s="78"/>
      <c r="O60" s="78"/>
      <c r="P60" s="84"/>
    </row>
    <row r="61" spans="1:18" s="21" customFormat="1" ht="12.75" customHeight="1" x14ac:dyDescent="0.3">
      <c r="A61" s="85">
        <v>1</v>
      </c>
      <c r="B61" s="86" t="s">
        <v>48</v>
      </c>
      <c r="C61" s="87" t="s">
        <v>99</v>
      </c>
      <c r="D61" s="86" t="s">
        <v>50</v>
      </c>
      <c r="E61" s="88">
        <v>20</v>
      </c>
      <c r="F61" s="89"/>
      <c r="G61" s="90"/>
      <c r="H61" s="91"/>
      <c r="I61" s="92"/>
      <c r="J61" s="93"/>
      <c r="K61" s="94">
        <f>H61+I61+J61</f>
        <v>0</v>
      </c>
      <c r="L61" s="95">
        <f t="shared" ref="L61:L67" si="14">ROUND(E61*F61,2)</f>
        <v>0</v>
      </c>
      <c r="M61" s="90">
        <f t="shared" ref="M61:M67" si="15">ROUND(E61*H61,2)</f>
        <v>0</v>
      </c>
      <c r="N61" s="90">
        <f t="shared" ref="N61:N67" si="16">ROUND(E61*I61,2)</f>
        <v>0</v>
      </c>
      <c r="O61" s="90">
        <f t="shared" ref="O61:O67" si="17">ROUND(E61*J61,2)</f>
        <v>0</v>
      </c>
      <c r="P61" s="94">
        <f t="shared" ref="P61:P67" si="18">SUM(M61:O61)</f>
        <v>0</v>
      </c>
      <c r="Q61" s="73"/>
      <c r="R61" s="73"/>
    </row>
    <row r="62" spans="1:18" s="21" customFormat="1" ht="12.75" customHeight="1" x14ac:dyDescent="0.4">
      <c r="A62" s="85">
        <f t="shared" ref="A62:A67" si="19">A61+1</f>
        <v>2</v>
      </c>
      <c r="B62" s="86" t="s">
        <v>48</v>
      </c>
      <c r="C62" s="97" t="s">
        <v>100</v>
      </c>
      <c r="D62" s="121" t="s">
        <v>50</v>
      </c>
      <c r="E62" s="121">
        <v>140</v>
      </c>
      <c r="F62" s="115"/>
      <c r="G62" s="90"/>
      <c r="H62" s="91"/>
      <c r="I62" s="90"/>
      <c r="J62" s="93"/>
      <c r="K62" s="94">
        <f t="shared" ref="K62:K67" si="20">H62+I62+J62</f>
        <v>0</v>
      </c>
      <c r="L62" s="95">
        <f t="shared" si="14"/>
        <v>0</v>
      </c>
      <c r="M62" s="90">
        <f t="shared" si="15"/>
        <v>0</v>
      </c>
      <c r="N62" s="90">
        <f t="shared" si="16"/>
        <v>0</v>
      </c>
      <c r="O62" s="90">
        <f t="shared" si="17"/>
        <v>0</v>
      </c>
      <c r="P62" s="94">
        <f t="shared" si="18"/>
        <v>0</v>
      </c>
      <c r="Q62" s="73"/>
      <c r="R62" s="73"/>
    </row>
    <row r="63" spans="1:18" s="21" customFormat="1" ht="12.75" customHeight="1" x14ac:dyDescent="0.3">
      <c r="A63" s="85">
        <f t="shared" si="19"/>
        <v>3</v>
      </c>
      <c r="B63" s="86" t="s">
        <v>48</v>
      </c>
      <c r="C63" s="96" t="s">
        <v>101</v>
      </c>
      <c r="D63" s="86" t="s">
        <v>73</v>
      </c>
      <c r="E63" s="88">
        <v>16</v>
      </c>
      <c r="F63" s="89"/>
      <c r="G63" s="90"/>
      <c r="H63" s="91"/>
      <c r="I63" s="92"/>
      <c r="J63" s="93"/>
      <c r="K63" s="94">
        <f t="shared" si="20"/>
        <v>0</v>
      </c>
      <c r="L63" s="95">
        <f t="shared" si="14"/>
        <v>0</v>
      </c>
      <c r="M63" s="90">
        <f t="shared" si="15"/>
        <v>0</v>
      </c>
      <c r="N63" s="90">
        <f t="shared" si="16"/>
        <v>0</v>
      </c>
      <c r="O63" s="90">
        <f t="shared" si="17"/>
        <v>0</v>
      </c>
      <c r="P63" s="94">
        <f t="shared" si="18"/>
        <v>0</v>
      </c>
      <c r="Q63" s="73"/>
      <c r="R63" s="73"/>
    </row>
    <row r="64" spans="1:18" s="21" customFormat="1" ht="12.75" customHeight="1" x14ac:dyDescent="0.3">
      <c r="A64" s="85">
        <f t="shared" si="19"/>
        <v>4</v>
      </c>
      <c r="B64" s="86" t="s">
        <v>48</v>
      </c>
      <c r="C64" s="97" t="s">
        <v>102</v>
      </c>
      <c r="D64" s="92" t="s">
        <v>73</v>
      </c>
      <c r="E64" s="88">
        <v>16</v>
      </c>
      <c r="F64" s="89"/>
      <c r="G64" s="90"/>
      <c r="H64" s="91"/>
      <c r="I64" s="92"/>
      <c r="J64" s="93"/>
      <c r="K64" s="94">
        <f t="shared" si="20"/>
        <v>0</v>
      </c>
      <c r="L64" s="98">
        <f t="shared" si="14"/>
        <v>0</v>
      </c>
      <c r="M64" s="93">
        <f t="shared" si="15"/>
        <v>0</v>
      </c>
      <c r="N64" s="93">
        <f t="shared" si="16"/>
        <v>0</v>
      </c>
      <c r="O64" s="93">
        <f t="shared" si="17"/>
        <v>0</v>
      </c>
      <c r="P64" s="99">
        <f t="shared" si="18"/>
        <v>0</v>
      </c>
      <c r="Q64" s="73"/>
      <c r="R64" s="73"/>
    </row>
    <row r="65" spans="1:18" s="21" customFormat="1" ht="12.75" customHeight="1" x14ac:dyDescent="0.3">
      <c r="A65" s="85">
        <f t="shared" si="19"/>
        <v>5</v>
      </c>
      <c r="B65" s="86" t="s">
        <v>48</v>
      </c>
      <c r="C65" s="97" t="s">
        <v>103</v>
      </c>
      <c r="D65" s="92" t="s">
        <v>73</v>
      </c>
      <c r="E65" s="88">
        <v>2</v>
      </c>
      <c r="F65" s="89"/>
      <c r="G65" s="90"/>
      <c r="H65" s="91"/>
      <c r="I65" s="92"/>
      <c r="J65" s="93"/>
      <c r="K65" s="94">
        <f t="shared" si="20"/>
        <v>0</v>
      </c>
      <c r="L65" s="98">
        <f t="shared" si="14"/>
        <v>0</v>
      </c>
      <c r="M65" s="93">
        <f t="shared" si="15"/>
        <v>0</v>
      </c>
      <c r="N65" s="93">
        <f t="shared" si="16"/>
        <v>0</v>
      </c>
      <c r="O65" s="93">
        <f t="shared" si="17"/>
        <v>0</v>
      </c>
      <c r="P65" s="99">
        <f t="shared" si="18"/>
        <v>0</v>
      </c>
      <c r="Q65" s="73"/>
      <c r="R65" s="73"/>
    </row>
    <row r="66" spans="1:18" s="21" customFormat="1" ht="12.75" customHeight="1" x14ac:dyDescent="0.3">
      <c r="A66" s="85">
        <f t="shared" si="19"/>
        <v>6</v>
      </c>
      <c r="B66" s="86" t="s">
        <v>48</v>
      </c>
      <c r="C66" s="97" t="s">
        <v>104</v>
      </c>
      <c r="D66" s="92" t="s">
        <v>73</v>
      </c>
      <c r="E66" s="88">
        <v>1</v>
      </c>
      <c r="F66" s="89"/>
      <c r="G66" s="90"/>
      <c r="H66" s="91"/>
      <c r="I66" s="92"/>
      <c r="J66" s="93"/>
      <c r="K66" s="94">
        <f t="shared" si="20"/>
        <v>0</v>
      </c>
      <c r="L66" s="98">
        <f t="shared" si="14"/>
        <v>0</v>
      </c>
      <c r="M66" s="93">
        <f t="shared" si="15"/>
        <v>0</v>
      </c>
      <c r="N66" s="93">
        <f t="shared" si="16"/>
        <v>0</v>
      </c>
      <c r="O66" s="93">
        <f t="shared" si="17"/>
        <v>0</v>
      </c>
      <c r="P66" s="99">
        <f t="shared" si="18"/>
        <v>0</v>
      </c>
      <c r="Q66" s="73"/>
      <c r="R66" s="73"/>
    </row>
    <row r="67" spans="1:18" s="21" customFormat="1" ht="12.75" customHeight="1" x14ac:dyDescent="0.3">
      <c r="A67" s="85">
        <f t="shared" si="19"/>
        <v>7</v>
      </c>
      <c r="B67" s="86" t="s">
        <v>48</v>
      </c>
      <c r="C67" s="117" t="s">
        <v>95</v>
      </c>
      <c r="D67" s="88" t="s">
        <v>96</v>
      </c>
      <c r="E67" s="88">
        <v>1</v>
      </c>
      <c r="F67" s="89"/>
      <c r="G67" s="90"/>
      <c r="H67" s="91"/>
      <c r="I67" s="92"/>
      <c r="J67" s="93"/>
      <c r="K67" s="94">
        <f t="shared" si="20"/>
        <v>0</v>
      </c>
      <c r="L67" s="98">
        <f t="shared" si="14"/>
        <v>0</v>
      </c>
      <c r="M67" s="93">
        <f t="shared" si="15"/>
        <v>0</v>
      </c>
      <c r="N67" s="93">
        <f t="shared" si="16"/>
        <v>0</v>
      </c>
      <c r="O67" s="93">
        <f t="shared" si="17"/>
        <v>0</v>
      </c>
      <c r="P67" s="99">
        <f t="shared" si="18"/>
        <v>0</v>
      </c>
      <c r="Q67" s="73"/>
      <c r="R67" s="73"/>
    </row>
    <row r="68" spans="1:18" s="21" customFormat="1" ht="12" customHeight="1" x14ac:dyDescent="0.3">
      <c r="A68" s="101"/>
      <c r="B68" s="102"/>
      <c r="C68" s="103"/>
      <c r="D68" s="104"/>
      <c r="E68" s="105"/>
      <c r="F68" s="106"/>
      <c r="G68" s="106"/>
      <c r="H68" s="106"/>
      <c r="I68" s="105"/>
      <c r="J68" s="107"/>
      <c r="K68" s="108" t="s">
        <v>75</v>
      </c>
      <c r="L68" s="109">
        <f>SUM(L60:L67)</f>
        <v>0</v>
      </c>
      <c r="M68" s="110">
        <f>SUM(M60:M67)</f>
        <v>0</v>
      </c>
      <c r="N68" s="110">
        <f>SUM(N60:N67)</f>
        <v>0</v>
      </c>
      <c r="O68" s="110">
        <f>SUM(O60:O67)</f>
        <v>0</v>
      </c>
      <c r="P68" s="111">
        <f>SUM(M68:O68)</f>
        <v>0</v>
      </c>
      <c r="Q68" s="73"/>
      <c r="R68" s="73"/>
    </row>
    <row r="69" spans="1:18" s="73" customFormat="1" ht="11.25" customHeight="1" x14ac:dyDescent="0.3">
      <c r="A69" s="74"/>
      <c r="B69" s="75" t="s">
        <v>105</v>
      </c>
      <c r="C69" s="76" t="s">
        <v>106</v>
      </c>
      <c r="D69" s="77"/>
      <c r="E69" s="78"/>
      <c r="F69" s="79"/>
      <c r="G69" s="78"/>
      <c r="H69" s="80"/>
      <c r="I69" s="81"/>
      <c r="J69" s="81"/>
      <c r="K69" s="82"/>
      <c r="L69" s="83"/>
      <c r="M69" s="78"/>
      <c r="N69" s="78"/>
      <c r="O69" s="78"/>
      <c r="P69" s="84"/>
    </row>
    <row r="70" spans="1:18" s="21" customFormat="1" ht="22.5" customHeight="1" x14ac:dyDescent="0.3">
      <c r="A70" s="85">
        <v>1</v>
      </c>
      <c r="B70" s="86" t="s">
        <v>48</v>
      </c>
      <c r="C70" s="96" t="s">
        <v>107</v>
      </c>
      <c r="D70" s="86" t="s">
        <v>70</v>
      </c>
      <c r="E70" s="88">
        <v>1</v>
      </c>
      <c r="F70" s="89"/>
      <c r="G70" s="90"/>
      <c r="H70" s="91"/>
      <c r="I70" s="92"/>
      <c r="J70" s="93"/>
      <c r="K70" s="94">
        <f>H70+I70+J70</f>
        <v>0</v>
      </c>
      <c r="L70" s="95">
        <f t="shared" ref="L70:L74" si="21">ROUND(E70*F70,2)</f>
        <v>0</v>
      </c>
      <c r="M70" s="90">
        <f t="shared" ref="M70:M74" si="22">ROUND(E70*H70,2)</f>
        <v>0</v>
      </c>
      <c r="N70" s="90">
        <f t="shared" ref="N70:N74" si="23">ROUND(E70*I70,2)</f>
        <v>0</v>
      </c>
      <c r="O70" s="90">
        <f t="shared" ref="O70:O74" si="24">ROUND(E70*J70,2)</f>
        <v>0</v>
      </c>
      <c r="P70" s="94">
        <f t="shared" ref="P70:P74" si="25">SUM(M70:O70)</f>
        <v>0</v>
      </c>
      <c r="Q70" s="73"/>
      <c r="R70" s="73"/>
    </row>
    <row r="71" spans="1:18" s="21" customFormat="1" ht="12.75" customHeight="1" x14ac:dyDescent="0.3">
      <c r="A71" s="85">
        <f t="shared" ref="A71:A74" si="26">A70+1</f>
        <v>2</v>
      </c>
      <c r="B71" s="86" t="s">
        <v>48</v>
      </c>
      <c r="C71" s="117" t="s">
        <v>108</v>
      </c>
      <c r="D71" s="88" t="s">
        <v>50</v>
      </c>
      <c r="E71" s="122">
        <v>4.5</v>
      </c>
      <c r="F71" s="93"/>
      <c r="G71" s="90"/>
      <c r="H71" s="115"/>
      <c r="I71" s="116"/>
      <c r="J71" s="93"/>
      <c r="K71" s="94">
        <f t="shared" ref="K71:K74" si="27">H71+I71+J71</f>
        <v>0</v>
      </c>
      <c r="L71" s="98">
        <f t="shared" si="21"/>
        <v>0</v>
      </c>
      <c r="M71" s="93">
        <f t="shared" si="22"/>
        <v>0</v>
      </c>
      <c r="N71" s="93">
        <f t="shared" si="23"/>
        <v>0</v>
      </c>
      <c r="O71" s="93">
        <f t="shared" si="24"/>
        <v>0</v>
      </c>
      <c r="P71" s="99">
        <f t="shared" si="25"/>
        <v>0</v>
      </c>
      <c r="Q71" s="73"/>
      <c r="R71" s="73"/>
    </row>
    <row r="72" spans="1:18" s="21" customFormat="1" ht="12.75" customHeight="1" x14ac:dyDescent="0.3">
      <c r="A72" s="85">
        <f t="shared" si="26"/>
        <v>3</v>
      </c>
      <c r="B72" s="86" t="s">
        <v>48</v>
      </c>
      <c r="C72" s="87" t="s">
        <v>109</v>
      </c>
      <c r="D72" s="86" t="s">
        <v>110</v>
      </c>
      <c r="E72" s="88">
        <v>1</v>
      </c>
      <c r="F72" s="89"/>
      <c r="G72" s="90"/>
      <c r="H72" s="91"/>
      <c r="I72" s="92"/>
      <c r="J72" s="93"/>
      <c r="K72" s="94">
        <f>H72+I72+J72</f>
        <v>0</v>
      </c>
      <c r="L72" s="95">
        <f t="shared" si="21"/>
        <v>0</v>
      </c>
      <c r="M72" s="90">
        <f t="shared" si="22"/>
        <v>0</v>
      </c>
      <c r="N72" s="90">
        <f t="shared" si="23"/>
        <v>0</v>
      </c>
      <c r="O72" s="90">
        <f t="shared" si="24"/>
        <v>0</v>
      </c>
      <c r="P72" s="94">
        <f t="shared" si="25"/>
        <v>0</v>
      </c>
      <c r="Q72" s="73"/>
      <c r="R72" s="73"/>
    </row>
    <row r="73" spans="1:18" s="21" customFormat="1" ht="12.75" customHeight="1" x14ac:dyDescent="0.3">
      <c r="A73" s="85">
        <f t="shared" si="26"/>
        <v>4</v>
      </c>
      <c r="B73" s="86" t="s">
        <v>48</v>
      </c>
      <c r="C73" s="117" t="s">
        <v>111</v>
      </c>
      <c r="D73" s="88" t="s">
        <v>73</v>
      </c>
      <c r="E73" s="122">
        <v>1</v>
      </c>
      <c r="F73" s="93"/>
      <c r="G73" s="90"/>
      <c r="H73" s="115"/>
      <c r="I73" s="116"/>
      <c r="J73" s="93"/>
      <c r="K73" s="94">
        <f t="shared" si="27"/>
        <v>0</v>
      </c>
      <c r="L73" s="98">
        <f t="shared" si="21"/>
        <v>0</v>
      </c>
      <c r="M73" s="93">
        <f t="shared" si="22"/>
        <v>0</v>
      </c>
      <c r="N73" s="93">
        <f t="shared" si="23"/>
        <v>0</v>
      </c>
      <c r="O73" s="93">
        <f t="shared" si="24"/>
        <v>0</v>
      </c>
      <c r="P73" s="99">
        <f t="shared" si="25"/>
        <v>0</v>
      </c>
      <c r="Q73" s="73"/>
      <c r="R73" s="73"/>
    </row>
    <row r="74" spans="1:18" s="21" customFormat="1" ht="12.75" customHeight="1" x14ac:dyDescent="0.3">
      <c r="A74" s="85">
        <f t="shared" si="26"/>
        <v>5</v>
      </c>
      <c r="B74" s="86" t="s">
        <v>48</v>
      </c>
      <c r="C74" s="117" t="s">
        <v>95</v>
      </c>
      <c r="D74" s="88" t="s">
        <v>96</v>
      </c>
      <c r="E74" s="88">
        <v>1</v>
      </c>
      <c r="F74" s="89"/>
      <c r="G74" s="90"/>
      <c r="H74" s="91"/>
      <c r="I74" s="92"/>
      <c r="J74" s="93"/>
      <c r="K74" s="94">
        <f t="shared" si="27"/>
        <v>0</v>
      </c>
      <c r="L74" s="98">
        <f t="shared" si="21"/>
        <v>0</v>
      </c>
      <c r="M74" s="93">
        <f t="shared" si="22"/>
        <v>0</v>
      </c>
      <c r="N74" s="93">
        <f t="shared" si="23"/>
        <v>0</v>
      </c>
      <c r="O74" s="93">
        <f t="shared" si="24"/>
        <v>0</v>
      </c>
      <c r="P74" s="99">
        <f t="shared" si="25"/>
        <v>0</v>
      </c>
      <c r="Q74" s="73"/>
      <c r="R74" s="73"/>
    </row>
    <row r="75" spans="1:18" s="21" customFormat="1" ht="12" customHeight="1" x14ac:dyDescent="0.3">
      <c r="A75" s="101"/>
      <c r="B75" s="102"/>
      <c r="C75" s="103"/>
      <c r="D75" s="104"/>
      <c r="E75" s="105"/>
      <c r="F75" s="106"/>
      <c r="G75" s="106"/>
      <c r="H75" s="106"/>
      <c r="I75" s="105"/>
      <c r="J75" s="107"/>
      <c r="K75" s="108" t="s">
        <v>75</v>
      </c>
      <c r="L75" s="118">
        <f>SUM(L69:L74)</f>
        <v>0</v>
      </c>
      <c r="M75" s="119">
        <f>SUM(M69:M74)</f>
        <v>0</v>
      </c>
      <c r="N75" s="119">
        <f>SUM(N69:N74)</f>
        <v>0</v>
      </c>
      <c r="O75" s="119">
        <f>SUM(O69:O74)</f>
        <v>0</v>
      </c>
      <c r="P75" s="120">
        <f>SUM(M75:O75)</f>
        <v>0</v>
      </c>
      <c r="Q75" s="73"/>
      <c r="R75" s="73"/>
    </row>
    <row r="76" spans="1:18" s="73" customFormat="1" ht="11.25" customHeight="1" x14ac:dyDescent="0.3">
      <c r="A76" s="74"/>
      <c r="B76" s="75" t="s">
        <v>112</v>
      </c>
      <c r="C76" s="76" t="s">
        <v>113</v>
      </c>
      <c r="D76" s="77"/>
      <c r="E76" s="77"/>
      <c r="F76" s="123"/>
      <c r="G76" s="124"/>
      <c r="H76" s="125"/>
      <c r="I76" s="126"/>
      <c r="J76" s="93"/>
      <c r="K76" s="127"/>
      <c r="L76" s="128"/>
      <c r="M76" s="124"/>
      <c r="N76" s="124"/>
      <c r="O76" s="124"/>
      <c r="P76" s="129"/>
    </row>
    <row r="77" spans="1:18" s="21" customFormat="1" ht="12.75" customHeight="1" x14ac:dyDescent="0.3">
      <c r="A77" s="85">
        <v>1</v>
      </c>
      <c r="B77" s="86" t="s">
        <v>48</v>
      </c>
      <c r="C77" s="87" t="s">
        <v>114</v>
      </c>
      <c r="D77" s="86" t="s">
        <v>73</v>
      </c>
      <c r="E77" s="88">
        <v>3</v>
      </c>
      <c r="F77" s="89"/>
      <c r="G77" s="90"/>
      <c r="H77" s="91"/>
      <c r="I77" s="92"/>
      <c r="J77" s="93"/>
      <c r="K77" s="94">
        <f>H77+I77+J77</f>
        <v>0</v>
      </c>
      <c r="L77" s="95">
        <f t="shared" ref="L77:L88" si="28">ROUND(E77*F77,2)</f>
        <v>0</v>
      </c>
      <c r="M77" s="90">
        <f t="shared" ref="M77:M88" si="29">ROUND(E77*H77,2)</f>
        <v>0</v>
      </c>
      <c r="N77" s="90">
        <f t="shared" ref="N77:N88" si="30">ROUND(E77*I77,2)</f>
        <v>0</v>
      </c>
      <c r="O77" s="90">
        <f t="shared" ref="O77:O88" si="31">ROUND(E77*J77,2)</f>
        <v>0</v>
      </c>
      <c r="P77" s="94">
        <f t="shared" ref="P77:P88" si="32">SUM(M77:O77)</f>
        <v>0</v>
      </c>
      <c r="Q77" s="73"/>
      <c r="R77" s="73"/>
    </row>
    <row r="78" spans="1:18" s="21" customFormat="1" ht="12.75" customHeight="1" x14ac:dyDescent="0.3">
      <c r="A78" s="85">
        <f t="shared" ref="A78:A88" si="33">A77+1</f>
        <v>2</v>
      </c>
      <c r="B78" s="86" t="s">
        <v>48</v>
      </c>
      <c r="C78" s="87" t="s">
        <v>115</v>
      </c>
      <c r="D78" s="86" t="s">
        <v>50</v>
      </c>
      <c r="E78" s="88">
        <v>20</v>
      </c>
      <c r="F78" s="89"/>
      <c r="G78" s="90"/>
      <c r="H78" s="91"/>
      <c r="I78" s="92"/>
      <c r="J78" s="93"/>
      <c r="K78" s="94">
        <f>H78+I78+J78</f>
        <v>0</v>
      </c>
      <c r="L78" s="95">
        <f t="shared" si="28"/>
        <v>0</v>
      </c>
      <c r="M78" s="90">
        <f t="shared" si="29"/>
        <v>0</v>
      </c>
      <c r="N78" s="90">
        <f t="shared" si="30"/>
        <v>0</v>
      </c>
      <c r="O78" s="90">
        <f t="shared" si="31"/>
        <v>0</v>
      </c>
      <c r="P78" s="94">
        <f t="shared" si="32"/>
        <v>0</v>
      </c>
      <c r="Q78" s="73"/>
      <c r="R78" s="73"/>
    </row>
    <row r="79" spans="1:18" s="21" customFormat="1" ht="12.75" customHeight="1" x14ac:dyDescent="0.3">
      <c r="A79" s="85">
        <f t="shared" si="33"/>
        <v>3</v>
      </c>
      <c r="B79" s="86" t="s">
        <v>48</v>
      </c>
      <c r="C79" s="87" t="s">
        <v>109</v>
      </c>
      <c r="D79" s="86" t="s">
        <v>110</v>
      </c>
      <c r="E79" s="88">
        <v>6</v>
      </c>
      <c r="F79" s="89"/>
      <c r="G79" s="90"/>
      <c r="H79" s="91"/>
      <c r="I79" s="92"/>
      <c r="J79" s="93"/>
      <c r="K79" s="94">
        <f>H79+I79+J79</f>
        <v>0</v>
      </c>
      <c r="L79" s="95">
        <f t="shared" si="28"/>
        <v>0</v>
      </c>
      <c r="M79" s="90">
        <f t="shared" si="29"/>
        <v>0</v>
      </c>
      <c r="N79" s="90">
        <f t="shared" si="30"/>
        <v>0</v>
      </c>
      <c r="O79" s="90">
        <f t="shared" si="31"/>
        <v>0</v>
      </c>
      <c r="P79" s="94">
        <f t="shared" si="32"/>
        <v>0</v>
      </c>
      <c r="Q79" s="73"/>
      <c r="R79" s="73"/>
    </row>
    <row r="80" spans="1:18" s="21" customFormat="1" ht="12.75" customHeight="1" x14ac:dyDescent="0.3">
      <c r="A80" s="85">
        <f t="shared" si="33"/>
        <v>4</v>
      </c>
      <c r="B80" s="86" t="s">
        <v>48</v>
      </c>
      <c r="C80" s="117" t="s">
        <v>116</v>
      </c>
      <c r="D80" s="88" t="s">
        <v>50</v>
      </c>
      <c r="E80" s="122">
        <v>6</v>
      </c>
      <c r="F80" s="93"/>
      <c r="G80" s="90"/>
      <c r="H80" s="91"/>
      <c r="I80" s="116"/>
      <c r="J80" s="93"/>
      <c r="K80" s="94">
        <f>H80+I80+J80</f>
        <v>0</v>
      </c>
      <c r="L80" s="95">
        <f t="shared" si="28"/>
        <v>0</v>
      </c>
      <c r="M80" s="90">
        <f t="shared" si="29"/>
        <v>0</v>
      </c>
      <c r="N80" s="90">
        <f t="shared" si="30"/>
        <v>0</v>
      </c>
      <c r="O80" s="90">
        <f t="shared" si="31"/>
        <v>0</v>
      </c>
      <c r="P80" s="94">
        <f t="shared" si="32"/>
        <v>0</v>
      </c>
      <c r="Q80" s="73"/>
      <c r="R80" s="73"/>
    </row>
    <row r="81" spans="1:18" s="21" customFormat="1" ht="12.75" customHeight="1" x14ac:dyDescent="0.3">
      <c r="A81" s="85">
        <f t="shared" si="33"/>
        <v>5</v>
      </c>
      <c r="B81" s="86" t="s">
        <v>48</v>
      </c>
      <c r="C81" s="117" t="s">
        <v>117</v>
      </c>
      <c r="D81" s="88" t="s">
        <v>70</v>
      </c>
      <c r="E81" s="122">
        <v>1</v>
      </c>
      <c r="F81" s="93"/>
      <c r="G81" s="90"/>
      <c r="H81" s="91"/>
      <c r="I81" s="116"/>
      <c r="J81" s="93"/>
      <c r="K81" s="94">
        <f t="shared" ref="K81:K88" si="34">H81+I81+J81</f>
        <v>0</v>
      </c>
      <c r="L81" s="95">
        <f t="shared" si="28"/>
        <v>0</v>
      </c>
      <c r="M81" s="90">
        <f t="shared" si="29"/>
        <v>0</v>
      </c>
      <c r="N81" s="90">
        <f t="shared" si="30"/>
        <v>0</v>
      </c>
      <c r="O81" s="90">
        <f t="shared" si="31"/>
        <v>0</v>
      </c>
      <c r="P81" s="94">
        <f t="shared" si="32"/>
        <v>0</v>
      </c>
      <c r="Q81" s="73"/>
      <c r="R81" s="73"/>
    </row>
    <row r="82" spans="1:18" s="21" customFormat="1" ht="12.75" customHeight="1" x14ac:dyDescent="0.3">
      <c r="A82" s="85">
        <f t="shared" si="33"/>
        <v>6</v>
      </c>
      <c r="B82" s="86" t="s">
        <v>48</v>
      </c>
      <c r="C82" s="130" t="s">
        <v>118</v>
      </c>
      <c r="D82" s="131" t="s">
        <v>73</v>
      </c>
      <c r="E82" s="131">
        <v>6</v>
      </c>
      <c r="F82" s="132"/>
      <c r="G82" s="90"/>
      <c r="H82" s="91"/>
      <c r="I82" s="133"/>
      <c r="J82" s="93"/>
      <c r="K82" s="94">
        <f t="shared" si="34"/>
        <v>0</v>
      </c>
      <c r="L82" s="95">
        <f t="shared" si="28"/>
        <v>0</v>
      </c>
      <c r="M82" s="90">
        <f t="shared" si="29"/>
        <v>0</v>
      </c>
      <c r="N82" s="90">
        <f t="shared" si="30"/>
        <v>0</v>
      </c>
      <c r="O82" s="90">
        <f t="shared" si="31"/>
        <v>0</v>
      </c>
      <c r="P82" s="94">
        <f t="shared" si="32"/>
        <v>0</v>
      </c>
      <c r="Q82" s="73"/>
      <c r="R82" s="73"/>
    </row>
    <row r="83" spans="1:18" s="21" customFormat="1" ht="12.75" customHeight="1" x14ac:dyDescent="0.3">
      <c r="A83" s="85">
        <f t="shared" si="33"/>
        <v>7</v>
      </c>
      <c r="B83" s="86" t="s">
        <v>48</v>
      </c>
      <c r="C83" s="117" t="s">
        <v>119</v>
      </c>
      <c r="D83" s="88" t="s">
        <v>73</v>
      </c>
      <c r="E83" s="88">
        <v>3</v>
      </c>
      <c r="F83" s="115"/>
      <c r="G83" s="90"/>
      <c r="H83" s="91"/>
      <c r="I83" s="93"/>
      <c r="J83" s="93"/>
      <c r="K83" s="94">
        <f t="shared" si="34"/>
        <v>0</v>
      </c>
      <c r="L83" s="95">
        <f t="shared" si="28"/>
        <v>0</v>
      </c>
      <c r="M83" s="90">
        <f t="shared" si="29"/>
        <v>0</v>
      </c>
      <c r="N83" s="90">
        <f t="shared" si="30"/>
        <v>0</v>
      </c>
      <c r="O83" s="90">
        <f t="shared" si="31"/>
        <v>0</v>
      </c>
      <c r="P83" s="94">
        <f t="shared" si="32"/>
        <v>0</v>
      </c>
      <c r="Q83" s="73"/>
      <c r="R83" s="73"/>
    </row>
    <row r="84" spans="1:18" s="21" customFormat="1" ht="12.75" customHeight="1" x14ac:dyDescent="0.3">
      <c r="A84" s="85">
        <f t="shared" si="33"/>
        <v>8</v>
      </c>
      <c r="B84" s="86" t="s">
        <v>48</v>
      </c>
      <c r="C84" s="117" t="s">
        <v>120</v>
      </c>
      <c r="D84" s="88" t="s">
        <v>73</v>
      </c>
      <c r="E84" s="88">
        <v>3</v>
      </c>
      <c r="F84" s="115"/>
      <c r="G84" s="90"/>
      <c r="H84" s="115"/>
      <c r="I84" s="93"/>
      <c r="J84" s="93"/>
      <c r="K84" s="94">
        <f t="shared" si="34"/>
        <v>0</v>
      </c>
      <c r="L84" s="95">
        <f t="shared" si="28"/>
        <v>0</v>
      </c>
      <c r="M84" s="90">
        <f t="shared" si="29"/>
        <v>0</v>
      </c>
      <c r="N84" s="90">
        <f t="shared" si="30"/>
        <v>0</v>
      </c>
      <c r="O84" s="90">
        <f t="shared" si="31"/>
        <v>0</v>
      </c>
      <c r="P84" s="94">
        <f t="shared" si="32"/>
        <v>0</v>
      </c>
      <c r="Q84" s="73"/>
      <c r="R84" s="73"/>
    </row>
    <row r="85" spans="1:18" s="21" customFormat="1" ht="12.75" customHeight="1" x14ac:dyDescent="0.3">
      <c r="A85" s="85">
        <f t="shared" si="33"/>
        <v>9</v>
      </c>
      <c r="B85" s="86" t="s">
        <v>48</v>
      </c>
      <c r="C85" s="97" t="s">
        <v>121</v>
      </c>
      <c r="D85" s="92" t="s">
        <v>73</v>
      </c>
      <c r="E85" s="88">
        <v>3</v>
      </c>
      <c r="F85" s="89"/>
      <c r="G85" s="90"/>
      <c r="H85" s="91"/>
      <c r="I85" s="92"/>
      <c r="J85" s="93"/>
      <c r="K85" s="94">
        <f t="shared" si="34"/>
        <v>0</v>
      </c>
      <c r="L85" s="98">
        <f t="shared" si="28"/>
        <v>0</v>
      </c>
      <c r="M85" s="93">
        <f t="shared" si="29"/>
        <v>0</v>
      </c>
      <c r="N85" s="93">
        <f t="shared" si="30"/>
        <v>0</v>
      </c>
      <c r="O85" s="93">
        <f t="shared" si="31"/>
        <v>0</v>
      </c>
      <c r="P85" s="99">
        <f t="shared" si="32"/>
        <v>0</v>
      </c>
      <c r="Q85" s="73"/>
      <c r="R85" s="73"/>
    </row>
    <row r="86" spans="1:18" s="21" customFormat="1" ht="13.5" customHeight="1" x14ac:dyDescent="0.3">
      <c r="A86" s="85">
        <f t="shared" si="33"/>
        <v>10</v>
      </c>
      <c r="B86" s="86" t="s">
        <v>48</v>
      </c>
      <c r="C86" s="117" t="s">
        <v>122</v>
      </c>
      <c r="D86" s="88" t="s">
        <v>73</v>
      </c>
      <c r="E86" s="88">
        <v>3</v>
      </c>
      <c r="F86" s="115"/>
      <c r="G86" s="90"/>
      <c r="H86" s="115"/>
      <c r="I86" s="93"/>
      <c r="J86" s="93"/>
      <c r="K86" s="94">
        <f t="shared" si="34"/>
        <v>0</v>
      </c>
      <c r="L86" s="98">
        <f t="shared" si="28"/>
        <v>0</v>
      </c>
      <c r="M86" s="93">
        <f t="shared" si="29"/>
        <v>0</v>
      </c>
      <c r="N86" s="93">
        <f t="shared" si="30"/>
        <v>0</v>
      </c>
      <c r="O86" s="93">
        <f t="shared" si="31"/>
        <v>0</v>
      </c>
      <c r="P86" s="99">
        <f t="shared" si="32"/>
        <v>0</v>
      </c>
      <c r="Q86" s="73"/>
      <c r="R86" s="73"/>
    </row>
    <row r="87" spans="1:18" s="21" customFormat="1" ht="12.75" customHeight="1" x14ac:dyDescent="0.3">
      <c r="A87" s="85">
        <f t="shared" si="33"/>
        <v>11</v>
      </c>
      <c r="B87" s="86" t="s">
        <v>48</v>
      </c>
      <c r="C87" s="117" t="s">
        <v>123</v>
      </c>
      <c r="D87" s="88" t="s">
        <v>73</v>
      </c>
      <c r="E87" s="88">
        <v>3</v>
      </c>
      <c r="F87" s="115"/>
      <c r="G87" s="90"/>
      <c r="H87" s="115"/>
      <c r="I87" s="93"/>
      <c r="J87" s="93"/>
      <c r="K87" s="94">
        <f t="shared" si="34"/>
        <v>0</v>
      </c>
      <c r="L87" s="98">
        <f t="shared" si="28"/>
        <v>0</v>
      </c>
      <c r="M87" s="93">
        <f t="shared" si="29"/>
        <v>0</v>
      </c>
      <c r="N87" s="93">
        <f t="shared" si="30"/>
        <v>0</v>
      </c>
      <c r="O87" s="93">
        <f t="shared" si="31"/>
        <v>0</v>
      </c>
      <c r="P87" s="99">
        <f t="shared" si="32"/>
        <v>0</v>
      </c>
      <c r="Q87" s="73"/>
      <c r="R87" s="73"/>
    </row>
    <row r="88" spans="1:18" s="21" customFormat="1" ht="12.75" customHeight="1" x14ac:dyDescent="0.3">
      <c r="A88" s="85">
        <f t="shared" si="33"/>
        <v>12</v>
      </c>
      <c r="B88" s="86" t="s">
        <v>48</v>
      </c>
      <c r="C88" s="117" t="s">
        <v>95</v>
      </c>
      <c r="D88" s="88" t="s">
        <v>96</v>
      </c>
      <c r="E88" s="88">
        <v>1</v>
      </c>
      <c r="F88" s="89"/>
      <c r="G88" s="90"/>
      <c r="H88" s="91"/>
      <c r="I88" s="92"/>
      <c r="J88" s="93"/>
      <c r="K88" s="94">
        <f t="shared" si="34"/>
        <v>0</v>
      </c>
      <c r="L88" s="98">
        <f t="shared" si="28"/>
        <v>0</v>
      </c>
      <c r="M88" s="93">
        <f t="shared" si="29"/>
        <v>0</v>
      </c>
      <c r="N88" s="93">
        <f t="shared" si="30"/>
        <v>0</v>
      </c>
      <c r="O88" s="93">
        <f t="shared" si="31"/>
        <v>0</v>
      </c>
      <c r="P88" s="99">
        <f t="shared" si="32"/>
        <v>0</v>
      </c>
      <c r="Q88" s="73"/>
      <c r="R88" s="73"/>
    </row>
    <row r="89" spans="1:18" s="21" customFormat="1" ht="12" customHeight="1" x14ac:dyDescent="0.3">
      <c r="A89" s="101"/>
      <c r="B89" s="102"/>
      <c r="C89" s="103"/>
      <c r="D89" s="104"/>
      <c r="E89" s="105"/>
      <c r="F89" s="106"/>
      <c r="G89" s="106"/>
      <c r="H89" s="106"/>
      <c r="I89" s="105"/>
      <c r="J89" s="107"/>
      <c r="K89" s="108" t="s">
        <v>75</v>
      </c>
      <c r="L89" s="109">
        <f>SUM(L76:L88)</f>
        <v>0</v>
      </c>
      <c r="M89" s="110">
        <f>SUM(M76:M88)</f>
        <v>0</v>
      </c>
      <c r="N89" s="110">
        <f>SUM(N76:N88)</f>
        <v>0</v>
      </c>
      <c r="O89" s="110">
        <f>SUM(O76:O88)</f>
        <v>0</v>
      </c>
      <c r="P89" s="111">
        <f>SUM(M89:O89)</f>
        <v>0</v>
      </c>
      <c r="Q89" s="73"/>
      <c r="R89" s="73"/>
    </row>
    <row r="90" spans="1:18" s="73" customFormat="1" ht="11.25" customHeight="1" x14ac:dyDescent="0.3">
      <c r="A90" s="74"/>
      <c r="B90" s="75" t="s">
        <v>124</v>
      </c>
      <c r="C90" s="76" t="s">
        <v>125</v>
      </c>
      <c r="D90" s="77"/>
      <c r="E90" s="78"/>
      <c r="F90" s="79"/>
      <c r="G90" s="78"/>
      <c r="H90" s="80"/>
      <c r="I90" s="81"/>
      <c r="J90" s="81"/>
      <c r="K90" s="82"/>
      <c r="L90" s="83"/>
      <c r="M90" s="78"/>
      <c r="N90" s="78"/>
      <c r="O90" s="78"/>
      <c r="P90" s="84"/>
    </row>
    <row r="91" spans="1:18" s="21" customFormat="1" ht="24.75" customHeight="1" x14ac:dyDescent="0.3">
      <c r="A91" s="85">
        <v>1</v>
      </c>
      <c r="B91" s="86" t="s">
        <v>48</v>
      </c>
      <c r="C91" s="134" t="s">
        <v>126</v>
      </c>
      <c r="D91" s="135" t="s">
        <v>73</v>
      </c>
      <c r="E91" s="135">
        <v>1</v>
      </c>
      <c r="F91" s="136"/>
      <c r="G91" s="90"/>
      <c r="H91" s="93"/>
      <c r="I91" s="136"/>
      <c r="J91" s="93"/>
      <c r="K91" s="94">
        <f>H91+I91+J91</f>
        <v>0</v>
      </c>
      <c r="L91" s="95">
        <f t="shared" ref="L91:L102" si="35">ROUND(E91*F91,2)</f>
        <v>0</v>
      </c>
      <c r="M91" s="90">
        <f t="shared" ref="M91:M102" si="36">ROUND(E91*H91,2)</f>
        <v>0</v>
      </c>
      <c r="N91" s="90">
        <f t="shared" ref="N91:N102" si="37">ROUND(E91*I91,2)</f>
        <v>0</v>
      </c>
      <c r="O91" s="90">
        <f t="shared" ref="O91:O102" si="38">ROUND(E91*J91,2)</f>
        <v>0</v>
      </c>
      <c r="P91" s="94">
        <f t="shared" ref="P91:P97" si="39">SUM(M91:O91)</f>
        <v>0</v>
      </c>
      <c r="Q91" s="73"/>
      <c r="R91" s="73"/>
    </row>
    <row r="92" spans="1:18" s="21" customFormat="1" ht="12.75" customHeight="1" x14ac:dyDescent="0.3">
      <c r="A92" s="85">
        <f t="shared" ref="A92:A102" si="40">A91+1</f>
        <v>2</v>
      </c>
      <c r="B92" s="86" t="s">
        <v>48</v>
      </c>
      <c r="C92" s="134" t="s">
        <v>127</v>
      </c>
      <c r="D92" s="135" t="s">
        <v>73</v>
      </c>
      <c r="E92" s="135">
        <v>1</v>
      </c>
      <c r="F92" s="136"/>
      <c r="G92" s="90"/>
      <c r="H92" s="93"/>
      <c r="I92" s="136"/>
      <c r="J92" s="93"/>
      <c r="K92" s="94">
        <f>H92+I92+J92</f>
        <v>0</v>
      </c>
      <c r="L92" s="95">
        <f t="shared" si="35"/>
        <v>0</v>
      </c>
      <c r="M92" s="90">
        <f t="shared" si="36"/>
        <v>0</v>
      </c>
      <c r="N92" s="90">
        <f t="shared" si="37"/>
        <v>0</v>
      </c>
      <c r="O92" s="90">
        <f t="shared" si="38"/>
        <v>0</v>
      </c>
      <c r="P92" s="94">
        <f t="shared" si="39"/>
        <v>0</v>
      </c>
      <c r="Q92" s="73"/>
      <c r="R92" s="73"/>
    </row>
    <row r="93" spans="1:18" s="21" customFormat="1" ht="12.75" customHeight="1" x14ac:dyDescent="0.3">
      <c r="A93" s="85">
        <f t="shared" si="40"/>
        <v>3</v>
      </c>
      <c r="B93" s="86" t="s">
        <v>48</v>
      </c>
      <c r="C93" s="134" t="s">
        <v>128</v>
      </c>
      <c r="D93" s="135" t="s">
        <v>50</v>
      </c>
      <c r="E93" s="135">
        <v>9</v>
      </c>
      <c r="F93" s="136"/>
      <c r="G93" s="90"/>
      <c r="H93" s="93"/>
      <c r="I93" s="136"/>
      <c r="J93" s="93"/>
      <c r="K93" s="94">
        <f>H93+I93+J93</f>
        <v>0</v>
      </c>
      <c r="L93" s="95">
        <f t="shared" si="35"/>
        <v>0</v>
      </c>
      <c r="M93" s="90">
        <f t="shared" si="36"/>
        <v>0</v>
      </c>
      <c r="N93" s="90">
        <f t="shared" si="37"/>
        <v>0</v>
      </c>
      <c r="O93" s="90">
        <f t="shared" si="38"/>
        <v>0</v>
      </c>
      <c r="P93" s="94">
        <f t="shared" si="39"/>
        <v>0</v>
      </c>
      <c r="Q93" s="73"/>
      <c r="R93" s="73"/>
    </row>
    <row r="94" spans="1:18" s="21" customFormat="1" ht="12.75" customHeight="1" x14ac:dyDescent="0.3">
      <c r="A94" s="85">
        <f t="shared" si="40"/>
        <v>4</v>
      </c>
      <c r="B94" s="86" t="s">
        <v>48</v>
      </c>
      <c r="C94" s="134" t="s">
        <v>129</v>
      </c>
      <c r="D94" s="135" t="s">
        <v>50</v>
      </c>
      <c r="E94" s="135">
        <v>12</v>
      </c>
      <c r="F94" s="136"/>
      <c r="G94" s="90"/>
      <c r="H94" s="93"/>
      <c r="I94" s="136"/>
      <c r="J94" s="93"/>
      <c r="K94" s="94">
        <f>H94+I94+J94</f>
        <v>0</v>
      </c>
      <c r="L94" s="95">
        <f t="shared" si="35"/>
        <v>0</v>
      </c>
      <c r="M94" s="90">
        <f t="shared" si="36"/>
        <v>0</v>
      </c>
      <c r="N94" s="90">
        <f t="shared" si="37"/>
        <v>0</v>
      </c>
      <c r="O94" s="90">
        <f t="shared" si="38"/>
        <v>0</v>
      </c>
      <c r="P94" s="94">
        <f t="shared" si="39"/>
        <v>0</v>
      </c>
      <c r="Q94" s="73"/>
      <c r="R94" s="73"/>
    </row>
    <row r="95" spans="1:18" s="21" customFormat="1" ht="12.75" customHeight="1" x14ac:dyDescent="0.3">
      <c r="A95" s="85">
        <f t="shared" si="40"/>
        <v>5</v>
      </c>
      <c r="B95" s="86" t="s">
        <v>48</v>
      </c>
      <c r="C95" s="137" t="s">
        <v>130</v>
      </c>
      <c r="D95" s="135" t="s">
        <v>73</v>
      </c>
      <c r="E95" s="135">
        <v>4</v>
      </c>
      <c r="F95" s="136"/>
      <c r="G95" s="90"/>
      <c r="H95" s="93"/>
      <c r="I95" s="136"/>
      <c r="J95" s="93"/>
      <c r="K95" s="94">
        <f t="shared" ref="K95:K102" si="41">H95+I95+J95</f>
        <v>0</v>
      </c>
      <c r="L95" s="95">
        <f t="shared" si="35"/>
        <v>0</v>
      </c>
      <c r="M95" s="90">
        <f t="shared" si="36"/>
        <v>0</v>
      </c>
      <c r="N95" s="90">
        <f t="shared" si="37"/>
        <v>0</v>
      </c>
      <c r="O95" s="90">
        <f t="shared" si="38"/>
        <v>0</v>
      </c>
      <c r="P95" s="94">
        <f t="shared" si="39"/>
        <v>0</v>
      </c>
      <c r="Q95" s="73"/>
      <c r="R95" s="73"/>
    </row>
    <row r="96" spans="1:18" s="21" customFormat="1" ht="12.75" customHeight="1" x14ac:dyDescent="0.2">
      <c r="A96" s="85">
        <f t="shared" si="40"/>
        <v>6</v>
      </c>
      <c r="B96" s="86" t="s">
        <v>48</v>
      </c>
      <c r="C96" s="138" t="s">
        <v>131</v>
      </c>
      <c r="D96" s="139" t="s">
        <v>73</v>
      </c>
      <c r="E96" s="139">
        <v>6</v>
      </c>
      <c r="F96" s="140"/>
      <c r="G96" s="90"/>
      <c r="H96" s="141"/>
      <c r="I96" s="142"/>
      <c r="J96" s="93"/>
      <c r="K96" s="94">
        <f t="shared" si="41"/>
        <v>0</v>
      </c>
      <c r="L96" s="95">
        <f t="shared" si="35"/>
        <v>0</v>
      </c>
      <c r="M96" s="90">
        <f t="shared" si="36"/>
        <v>0</v>
      </c>
      <c r="N96" s="90">
        <f t="shared" si="37"/>
        <v>0</v>
      </c>
      <c r="O96" s="90">
        <f t="shared" si="38"/>
        <v>0</v>
      </c>
      <c r="P96" s="94">
        <f t="shared" si="39"/>
        <v>0</v>
      </c>
      <c r="Q96" s="73"/>
      <c r="R96" s="73"/>
    </row>
    <row r="97" spans="1:18" s="21" customFormat="1" ht="12.75" customHeight="1" x14ac:dyDescent="0.2">
      <c r="A97" s="85">
        <f t="shared" si="40"/>
        <v>7</v>
      </c>
      <c r="B97" s="86" t="s">
        <v>48</v>
      </c>
      <c r="C97" s="138" t="s">
        <v>132</v>
      </c>
      <c r="D97" s="139" t="s">
        <v>73</v>
      </c>
      <c r="E97" s="139">
        <v>1</v>
      </c>
      <c r="F97" s="140"/>
      <c r="G97" s="90"/>
      <c r="H97" s="141"/>
      <c r="I97" s="142"/>
      <c r="J97" s="93"/>
      <c r="K97" s="94">
        <f t="shared" si="41"/>
        <v>0</v>
      </c>
      <c r="L97" s="95">
        <f t="shared" si="35"/>
        <v>0</v>
      </c>
      <c r="M97" s="90">
        <f t="shared" si="36"/>
        <v>0</v>
      </c>
      <c r="N97" s="90">
        <f t="shared" si="37"/>
        <v>0</v>
      </c>
      <c r="O97" s="90">
        <f t="shared" si="38"/>
        <v>0</v>
      </c>
      <c r="P97" s="94">
        <f t="shared" si="39"/>
        <v>0</v>
      </c>
      <c r="Q97" s="73"/>
      <c r="R97" s="73"/>
    </row>
    <row r="98" spans="1:18" s="21" customFormat="1" ht="12.75" customHeight="1" x14ac:dyDescent="0.2">
      <c r="A98" s="85">
        <f t="shared" si="40"/>
        <v>8</v>
      </c>
      <c r="B98" s="86" t="s">
        <v>48</v>
      </c>
      <c r="C98" s="138" t="s">
        <v>133</v>
      </c>
      <c r="D98" s="139" t="s">
        <v>73</v>
      </c>
      <c r="E98" s="139">
        <v>6</v>
      </c>
      <c r="F98" s="140"/>
      <c r="G98" s="90"/>
      <c r="H98" s="141"/>
      <c r="I98" s="142"/>
      <c r="J98" s="93"/>
      <c r="K98" s="94">
        <f t="shared" si="41"/>
        <v>0</v>
      </c>
      <c r="L98" s="98">
        <f t="shared" si="35"/>
        <v>0</v>
      </c>
      <c r="M98" s="93">
        <f t="shared" si="36"/>
        <v>0</v>
      </c>
      <c r="N98" s="93">
        <f t="shared" si="37"/>
        <v>0</v>
      </c>
      <c r="O98" s="93">
        <f t="shared" si="38"/>
        <v>0</v>
      </c>
      <c r="P98" s="99">
        <f t="shared" ref="P98:P102" si="42">SUM(M98:O98)</f>
        <v>0</v>
      </c>
      <c r="Q98" s="73"/>
      <c r="R98" s="73"/>
    </row>
    <row r="99" spans="1:18" s="21" customFormat="1" ht="12.75" customHeight="1" x14ac:dyDescent="0.2">
      <c r="A99" s="85">
        <f t="shared" si="40"/>
        <v>9</v>
      </c>
      <c r="B99" s="86" t="s">
        <v>48</v>
      </c>
      <c r="C99" s="138" t="s">
        <v>134</v>
      </c>
      <c r="D99" s="139" t="s">
        <v>73</v>
      </c>
      <c r="E99" s="139">
        <v>1</v>
      </c>
      <c r="F99" s="140"/>
      <c r="G99" s="90"/>
      <c r="H99" s="141"/>
      <c r="I99" s="143"/>
      <c r="J99" s="93"/>
      <c r="K99" s="94">
        <f t="shared" si="41"/>
        <v>0</v>
      </c>
      <c r="L99" s="98">
        <f t="shared" si="35"/>
        <v>0</v>
      </c>
      <c r="M99" s="93">
        <f t="shared" si="36"/>
        <v>0</v>
      </c>
      <c r="N99" s="93">
        <f t="shared" si="37"/>
        <v>0</v>
      </c>
      <c r="O99" s="93">
        <f t="shared" si="38"/>
        <v>0</v>
      </c>
      <c r="P99" s="99">
        <f t="shared" si="42"/>
        <v>0</v>
      </c>
      <c r="Q99" s="73"/>
      <c r="R99" s="73"/>
    </row>
    <row r="100" spans="1:18" s="21" customFormat="1" ht="12.75" customHeight="1" x14ac:dyDescent="0.2">
      <c r="A100" s="85">
        <f t="shared" si="40"/>
        <v>10</v>
      </c>
      <c r="B100" s="86" t="s">
        <v>48</v>
      </c>
      <c r="C100" s="138" t="s">
        <v>135</v>
      </c>
      <c r="D100" s="139" t="s">
        <v>73</v>
      </c>
      <c r="E100" s="139">
        <v>1</v>
      </c>
      <c r="F100" s="140"/>
      <c r="G100" s="90"/>
      <c r="H100" s="141"/>
      <c r="I100" s="142"/>
      <c r="J100" s="93"/>
      <c r="K100" s="94">
        <f t="shared" si="41"/>
        <v>0</v>
      </c>
      <c r="L100" s="98">
        <f t="shared" si="35"/>
        <v>0</v>
      </c>
      <c r="M100" s="93">
        <f t="shared" si="36"/>
        <v>0</v>
      </c>
      <c r="N100" s="93">
        <f t="shared" si="37"/>
        <v>0</v>
      </c>
      <c r="O100" s="93">
        <f t="shared" si="38"/>
        <v>0</v>
      </c>
      <c r="P100" s="99">
        <f t="shared" si="42"/>
        <v>0</v>
      </c>
      <c r="Q100" s="73"/>
      <c r="R100" s="73"/>
    </row>
    <row r="101" spans="1:18" s="21" customFormat="1" ht="12.75" customHeight="1" x14ac:dyDescent="0.2">
      <c r="A101" s="85">
        <f t="shared" si="40"/>
        <v>11</v>
      </c>
      <c r="B101" s="86" t="s">
        <v>48</v>
      </c>
      <c r="C101" s="97" t="s">
        <v>136</v>
      </c>
      <c r="D101" s="92" t="s">
        <v>73</v>
      </c>
      <c r="E101" s="88">
        <v>6</v>
      </c>
      <c r="F101" s="89"/>
      <c r="G101" s="90"/>
      <c r="H101" s="141"/>
      <c r="I101" s="92"/>
      <c r="J101" s="93"/>
      <c r="K101" s="94">
        <f t="shared" si="41"/>
        <v>0</v>
      </c>
      <c r="L101" s="98">
        <f t="shared" si="35"/>
        <v>0</v>
      </c>
      <c r="M101" s="93">
        <f t="shared" si="36"/>
        <v>0</v>
      </c>
      <c r="N101" s="93">
        <f t="shared" si="37"/>
        <v>0</v>
      </c>
      <c r="O101" s="93">
        <f t="shared" si="38"/>
        <v>0</v>
      </c>
      <c r="P101" s="99">
        <f t="shared" si="42"/>
        <v>0</v>
      </c>
      <c r="Q101" s="73"/>
      <c r="R101" s="73"/>
    </row>
    <row r="102" spans="1:18" s="21" customFormat="1" ht="12.75" customHeight="1" x14ac:dyDescent="0.2">
      <c r="A102" s="85">
        <f t="shared" si="40"/>
        <v>12</v>
      </c>
      <c r="B102" s="86" t="s">
        <v>48</v>
      </c>
      <c r="C102" s="138" t="s">
        <v>137</v>
      </c>
      <c r="D102" s="139" t="s">
        <v>96</v>
      </c>
      <c r="E102" s="139">
        <v>1</v>
      </c>
      <c r="F102" s="144"/>
      <c r="G102" s="90"/>
      <c r="H102" s="141"/>
      <c r="I102" s="142"/>
      <c r="J102" s="93"/>
      <c r="K102" s="94">
        <f t="shared" si="41"/>
        <v>0</v>
      </c>
      <c r="L102" s="98">
        <f t="shared" si="35"/>
        <v>0</v>
      </c>
      <c r="M102" s="93">
        <f t="shared" si="36"/>
        <v>0</v>
      </c>
      <c r="N102" s="93">
        <f t="shared" si="37"/>
        <v>0</v>
      </c>
      <c r="O102" s="93">
        <f t="shared" si="38"/>
        <v>0</v>
      </c>
      <c r="P102" s="99">
        <f t="shared" si="42"/>
        <v>0</v>
      </c>
      <c r="Q102" s="73"/>
      <c r="R102" s="73"/>
    </row>
    <row r="103" spans="1:18" s="21" customFormat="1" ht="12" customHeight="1" x14ac:dyDescent="0.3">
      <c r="A103" s="101"/>
      <c r="B103" s="102"/>
      <c r="C103" s="103"/>
      <c r="D103" s="104"/>
      <c r="E103" s="105"/>
      <c r="F103" s="106"/>
      <c r="G103" s="106"/>
      <c r="H103" s="106"/>
      <c r="I103" s="105"/>
      <c r="J103" s="107"/>
      <c r="K103" s="108" t="s">
        <v>75</v>
      </c>
      <c r="L103" s="109">
        <f>SUM(L90:L102)</f>
        <v>0</v>
      </c>
      <c r="M103" s="110">
        <f>SUM(M90:M102)</f>
        <v>0</v>
      </c>
      <c r="N103" s="110">
        <f>SUM(N90:N102)</f>
        <v>0</v>
      </c>
      <c r="O103" s="110">
        <f>SUM(O90:O102)</f>
        <v>0</v>
      </c>
      <c r="P103" s="111">
        <f>SUM(M103:O103)</f>
        <v>0</v>
      </c>
      <c r="Q103" s="73"/>
      <c r="R103" s="73"/>
    </row>
    <row r="104" spans="1:18" s="21" customFormat="1" ht="12" customHeight="1" thickBot="1" x14ac:dyDescent="0.35">
      <c r="A104" s="145"/>
      <c r="B104" s="146"/>
      <c r="C104" s="147"/>
      <c r="D104" s="148"/>
      <c r="E104" s="146"/>
      <c r="F104" s="149"/>
      <c r="G104" s="150"/>
      <c r="H104" s="150"/>
      <c r="I104" s="148"/>
      <c r="J104" s="151"/>
      <c r="K104" s="151"/>
      <c r="L104" s="149"/>
      <c r="M104" s="149"/>
      <c r="N104" s="149"/>
      <c r="O104" s="149"/>
      <c r="P104" s="152">
        <f>SUM(M104:O104)</f>
        <v>0</v>
      </c>
      <c r="Q104" s="73"/>
      <c r="R104" s="73"/>
    </row>
    <row r="105" spans="1:18" s="21" customFormat="1" ht="11.25" customHeight="1" x14ac:dyDescent="0.3">
      <c r="A105" s="153"/>
      <c r="B105" s="154"/>
      <c r="C105" s="155"/>
      <c r="D105" s="154"/>
      <c r="E105" s="156"/>
      <c r="F105" s="156"/>
      <c r="G105" s="156"/>
      <c r="H105" s="157"/>
      <c r="I105" s="157"/>
      <c r="J105" s="155" t="s">
        <v>138</v>
      </c>
      <c r="K105" s="154" t="s">
        <v>139</v>
      </c>
      <c r="L105" s="158">
        <f>SUM(L17:L104)/2</f>
        <v>0</v>
      </c>
      <c r="M105" s="159">
        <f>SUM(M17:M104)/2</f>
        <v>0</v>
      </c>
      <c r="N105" s="159">
        <f>SUM(N17:N104)/2</f>
        <v>0</v>
      </c>
      <c r="O105" s="159">
        <f>SUM(O17:O104)/2</f>
        <v>0</v>
      </c>
      <c r="P105" s="160">
        <f>SUM(P17:P104)/2</f>
        <v>0</v>
      </c>
      <c r="Q105" s="161">
        <f>P105</f>
        <v>0</v>
      </c>
      <c r="R105" s="162"/>
    </row>
    <row r="106" spans="1:18" s="21" customFormat="1" ht="11.25" customHeight="1" x14ac:dyDescent="0.3">
      <c r="A106" s="163"/>
      <c r="B106" s="164"/>
      <c r="C106" s="165"/>
      <c r="D106" s="164"/>
      <c r="E106" s="166"/>
      <c r="F106" s="166"/>
      <c r="G106" s="166"/>
      <c r="H106" s="167"/>
      <c r="I106" s="168" t="s">
        <v>140</v>
      </c>
      <c r="J106" s="169"/>
      <c r="K106" s="164" t="s">
        <v>139</v>
      </c>
      <c r="L106" s="183"/>
      <c r="M106" s="170"/>
      <c r="N106" s="171">
        <f>ROUND(N105*J106,2)</f>
        <v>0</v>
      </c>
      <c r="O106" s="171">
        <f>ROUND(O105*J106,2)</f>
        <v>0</v>
      </c>
      <c r="P106" s="172">
        <f>N106+O106</f>
        <v>0</v>
      </c>
      <c r="Q106" s="161">
        <f>P106</f>
        <v>0</v>
      </c>
    </row>
    <row r="107" spans="1:18" s="21" customFormat="1" ht="11.25" customHeight="1" x14ac:dyDescent="0.3">
      <c r="A107" s="173"/>
      <c r="B107" s="174"/>
      <c r="C107" s="175"/>
      <c r="D107" s="174"/>
      <c r="E107" s="176"/>
      <c r="F107" s="176"/>
      <c r="G107" s="176"/>
      <c r="H107" s="177"/>
      <c r="I107" s="177"/>
      <c r="J107" s="175" t="s">
        <v>138</v>
      </c>
      <c r="K107" s="174" t="s">
        <v>139</v>
      </c>
      <c r="L107" s="228">
        <f>P105+P106</f>
        <v>0</v>
      </c>
      <c r="M107" s="229"/>
      <c r="N107" s="229"/>
      <c r="O107" s="229"/>
      <c r="P107" s="230"/>
      <c r="Q107" s="161">
        <f t="shared" ref="Q107:Q113" si="43">L107</f>
        <v>0</v>
      </c>
    </row>
    <row r="108" spans="1:18" s="21" customFormat="1" ht="11.25" customHeight="1" x14ac:dyDescent="0.3">
      <c r="A108" s="85"/>
      <c r="B108" s="178"/>
      <c r="C108" s="179"/>
      <c r="D108" s="178"/>
      <c r="E108" s="180"/>
      <c r="F108" s="180"/>
      <c r="G108" s="180"/>
      <c r="H108" s="181"/>
      <c r="I108" s="179" t="s">
        <v>141</v>
      </c>
      <c r="J108" s="182"/>
      <c r="K108" s="178" t="s">
        <v>139</v>
      </c>
      <c r="L108" s="231">
        <f>ROUND(J108*L107,2)</f>
        <v>0</v>
      </c>
      <c r="M108" s="232"/>
      <c r="N108" s="232"/>
      <c r="O108" s="232"/>
      <c r="P108" s="233"/>
      <c r="Q108" s="161">
        <f t="shared" si="43"/>
        <v>0</v>
      </c>
    </row>
    <row r="109" spans="1:18" s="21" customFormat="1" ht="11.25" customHeight="1" x14ac:dyDescent="0.3">
      <c r="A109" s="85"/>
      <c r="B109" s="178"/>
      <c r="C109" s="179"/>
      <c r="D109" s="178"/>
      <c r="E109" s="180"/>
      <c r="F109" s="180"/>
      <c r="G109" s="180"/>
      <c r="H109" s="181"/>
      <c r="I109" s="179" t="s">
        <v>142</v>
      </c>
      <c r="J109" s="182"/>
      <c r="K109" s="178" t="s">
        <v>139</v>
      </c>
      <c r="L109" s="231">
        <f>ROUND(J109*L107,2)</f>
        <v>0</v>
      </c>
      <c r="M109" s="232"/>
      <c r="N109" s="232"/>
      <c r="O109" s="232"/>
      <c r="P109" s="233"/>
      <c r="Q109" s="161">
        <f t="shared" si="43"/>
        <v>0</v>
      </c>
    </row>
    <row r="110" spans="1:18" s="21" customFormat="1" ht="11.25" customHeight="1" x14ac:dyDescent="0.3">
      <c r="A110" s="163"/>
      <c r="B110" s="164"/>
      <c r="C110" s="165"/>
      <c r="D110" s="164"/>
      <c r="E110" s="166"/>
      <c r="F110" s="166"/>
      <c r="G110" s="166"/>
      <c r="H110" s="167"/>
      <c r="I110" s="168" t="s">
        <v>143</v>
      </c>
      <c r="J110" s="169" t="s">
        <v>144</v>
      </c>
      <c r="K110" s="164" t="s">
        <v>139</v>
      </c>
      <c r="L110" s="234">
        <f>ROUND(0.2409*M105,2)</f>
        <v>0</v>
      </c>
      <c r="M110" s="235"/>
      <c r="N110" s="235"/>
      <c r="O110" s="235"/>
      <c r="P110" s="236"/>
      <c r="Q110" s="161">
        <f t="shared" si="43"/>
        <v>0</v>
      </c>
    </row>
    <row r="111" spans="1:18" s="21" customFormat="1" ht="11.25" customHeight="1" x14ac:dyDescent="0.3">
      <c r="A111" s="173"/>
      <c r="B111" s="174"/>
      <c r="C111" s="175"/>
      <c r="D111" s="174"/>
      <c r="E111" s="176"/>
      <c r="F111" s="176"/>
      <c r="G111" s="176"/>
      <c r="H111" s="177"/>
      <c r="I111" s="177"/>
      <c r="J111" s="175" t="s">
        <v>145</v>
      </c>
      <c r="K111" s="174" t="s">
        <v>139</v>
      </c>
      <c r="L111" s="228">
        <f>L107+L108+L109+L110</f>
        <v>0</v>
      </c>
      <c r="M111" s="229"/>
      <c r="N111" s="229"/>
      <c r="O111" s="229"/>
      <c r="P111" s="230"/>
      <c r="Q111" s="161">
        <f t="shared" si="43"/>
        <v>0</v>
      </c>
    </row>
    <row r="112" spans="1:18" s="21" customFormat="1" ht="11.25" customHeight="1" x14ac:dyDescent="0.3">
      <c r="A112" s="85"/>
      <c r="B112" s="178"/>
      <c r="C112" s="179"/>
      <c r="D112" s="178"/>
      <c r="E112" s="180"/>
      <c r="F112" s="180"/>
      <c r="G112" s="180"/>
      <c r="H112" s="181"/>
      <c r="I112" s="181"/>
      <c r="J112" s="179" t="s">
        <v>146</v>
      </c>
      <c r="K112" s="178" t="s">
        <v>139</v>
      </c>
      <c r="L112" s="231">
        <f>ROUND(0.21*L111,2)</f>
        <v>0</v>
      </c>
      <c r="M112" s="232"/>
      <c r="N112" s="232"/>
      <c r="O112" s="232"/>
      <c r="P112" s="233"/>
      <c r="Q112" s="161">
        <f t="shared" si="43"/>
        <v>0</v>
      </c>
    </row>
    <row r="113" spans="1:18" s="21" customFormat="1" ht="11.25" customHeight="1" thickBot="1" x14ac:dyDescent="0.35">
      <c r="A113" s="184"/>
      <c r="B113" s="185"/>
      <c r="C113" s="186"/>
      <c r="D113" s="185"/>
      <c r="E113" s="187"/>
      <c r="F113" s="187"/>
      <c r="G113" s="187"/>
      <c r="H113" s="188"/>
      <c r="I113" s="188"/>
      <c r="J113" s="186" t="s">
        <v>147</v>
      </c>
      <c r="K113" s="185" t="s">
        <v>139</v>
      </c>
      <c r="L113" s="218">
        <f>L111+L112</f>
        <v>0</v>
      </c>
      <c r="M113" s="219"/>
      <c r="N113" s="219"/>
      <c r="O113" s="219"/>
      <c r="P113" s="220"/>
      <c r="Q113" s="161">
        <f t="shared" si="43"/>
        <v>0</v>
      </c>
      <c r="R113" s="162"/>
    </row>
    <row r="114" spans="1:18" s="197" customFormat="1" ht="11.25" customHeight="1" x14ac:dyDescent="0.3">
      <c r="A114" s="189"/>
      <c r="B114" s="190"/>
      <c r="C114" s="191"/>
      <c r="D114" s="192"/>
      <c r="E114" s="192"/>
      <c r="F114" s="193"/>
      <c r="G114" s="194"/>
      <c r="H114" s="189"/>
      <c r="I114" s="195"/>
      <c r="J114" s="192"/>
      <c r="K114" s="192"/>
      <c r="L114" s="193"/>
      <c r="M114" s="194"/>
      <c r="N114" s="189"/>
      <c r="O114" s="189"/>
      <c r="P114" s="196"/>
    </row>
    <row r="115" spans="1:18" s="197" customFormat="1" ht="11.25" customHeight="1" x14ac:dyDescent="0.3">
      <c r="A115" s="189"/>
      <c r="B115" s="190"/>
      <c r="C115" s="191"/>
      <c r="D115" s="192"/>
      <c r="E115" s="192"/>
      <c r="F115" s="193"/>
      <c r="G115" s="194"/>
      <c r="H115" s="189"/>
      <c r="I115" s="195"/>
      <c r="J115" s="192"/>
      <c r="K115" s="192"/>
      <c r="L115" s="193"/>
      <c r="M115" s="194"/>
      <c r="N115" s="189"/>
      <c r="O115" s="189"/>
      <c r="P115" s="196"/>
    </row>
    <row r="116" spans="1:18" s="197" customFormat="1" x14ac:dyDescent="0.3">
      <c r="B116" s="198"/>
      <c r="C116" s="199"/>
      <c r="D116" s="200"/>
      <c r="E116" s="200"/>
      <c r="F116" s="201"/>
      <c r="G116" s="202"/>
      <c r="H116" s="24"/>
      <c r="I116" s="203"/>
      <c r="J116" s="200"/>
      <c r="K116" s="201"/>
      <c r="L116" s="202"/>
      <c r="M116" s="202"/>
    </row>
    <row r="117" spans="1:18" s="197" customFormat="1" x14ac:dyDescent="0.3">
      <c r="B117" s="204" t="s">
        <v>148</v>
      </c>
      <c r="C117" s="205" t="s">
        <v>149</v>
      </c>
      <c r="D117" s="202"/>
      <c r="E117" s="202"/>
      <c r="F117" s="202"/>
      <c r="G117" s="202"/>
      <c r="H117" s="24"/>
      <c r="I117" s="201"/>
      <c r="J117" s="24"/>
      <c r="K117" s="24"/>
      <c r="L117" s="202"/>
      <c r="M117" s="202"/>
    </row>
    <row r="118" spans="1:18" s="197" customFormat="1" x14ac:dyDescent="0.3">
      <c r="B118" s="206"/>
      <c r="C118" s="206"/>
      <c r="F118" s="202"/>
      <c r="G118" s="202"/>
      <c r="H118" s="21"/>
      <c r="I118" s="21"/>
      <c r="J118" s="21"/>
      <c r="K118" s="21"/>
      <c r="L118" s="21"/>
      <c r="M118" s="21"/>
    </row>
    <row r="119" spans="1:18" s="197" customFormat="1" x14ac:dyDescent="0.3">
      <c r="B119" s="207"/>
      <c r="C119" s="206"/>
      <c r="D119" s="194"/>
      <c r="E119" s="194"/>
      <c r="F119" s="194"/>
      <c r="H119" s="21"/>
      <c r="I119" s="21"/>
      <c r="J119" s="21"/>
      <c r="K119" s="21"/>
      <c r="L119" s="21"/>
      <c r="M119" s="21"/>
    </row>
    <row r="120" spans="1:18" s="197" customFormat="1" x14ac:dyDescent="0.3">
      <c r="B120" s="207"/>
      <c r="C120" s="208"/>
    </row>
    <row r="121" spans="1:18" s="197" customFormat="1" x14ac:dyDescent="0.3">
      <c r="B121" s="207"/>
      <c r="C121" s="194" t="s">
        <v>150</v>
      </c>
    </row>
    <row r="122" spans="1:18" s="197" customFormat="1" x14ac:dyDescent="0.3">
      <c r="B122" s="207"/>
      <c r="C122" s="209" t="s">
        <v>151</v>
      </c>
    </row>
    <row r="123" spans="1:18" s="197" customFormat="1" x14ac:dyDescent="0.3">
      <c r="B123" s="210"/>
      <c r="C123" s="211"/>
    </row>
    <row r="124" spans="1:18" s="197" customFormat="1" x14ac:dyDescent="0.3">
      <c r="B124" s="210"/>
      <c r="C124" s="211"/>
    </row>
    <row r="125" spans="1:18" s="197" customFormat="1" x14ac:dyDescent="0.3">
      <c r="B125" s="210"/>
      <c r="C125" s="211"/>
    </row>
    <row r="126" spans="1:18" s="197" customFormat="1" x14ac:dyDescent="0.3">
      <c r="B126" s="210"/>
      <c r="C126" s="211"/>
    </row>
    <row r="127" spans="1:18" s="197" customFormat="1" x14ac:dyDescent="0.3">
      <c r="B127" s="210"/>
      <c r="C127" s="211"/>
    </row>
    <row r="128" spans="1:18" s="197" customFormat="1" x14ac:dyDescent="0.3">
      <c r="B128" s="210"/>
      <c r="C128" s="211"/>
    </row>
    <row r="129" spans="2:3" s="197" customFormat="1" x14ac:dyDescent="0.3">
      <c r="B129" s="210"/>
      <c r="C129" s="211"/>
    </row>
    <row r="130" spans="2:3" s="197" customFormat="1" x14ac:dyDescent="0.3">
      <c r="B130" s="210"/>
      <c r="C130" s="211"/>
    </row>
    <row r="131" spans="2:3" s="197" customFormat="1" x14ac:dyDescent="0.3">
      <c r="B131" s="210"/>
      <c r="C131" s="211"/>
    </row>
    <row r="132" spans="2:3" s="197" customFormat="1" x14ac:dyDescent="0.3">
      <c r="B132" s="210"/>
      <c r="C132" s="211"/>
    </row>
    <row r="133" spans="2:3" s="197" customFormat="1" x14ac:dyDescent="0.3">
      <c r="B133" s="210"/>
      <c r="C133" s="211"/>
    </row>
    <row r="134" spans="2:3" s="197" customFormat="1" x14ac:dyDescent="0.3">
      <c r="B134" s="210"/>
      <c r="C134" s="211"/>
    </row>
    <row r="135" spans="2:3" s="197" customFormat="1" x14ac:dyDescent="0.3">
      <c r="B135" s="210"/>
      <c r="C135" s="211"/>
    </row>
    <row r="136" spans="2:3" s="197" customFormat="1" x14ac:dyDescent="0.3">
      <c r="B136" s="210"/>
      <c r="C136" s="211"/>
    </row>
    <row r="137" spans="2:3" s="197" customFormat="1" x14ac:dyDescent="0.3">
      <c r="B137" s="210"/>
      <c r="C137" s="211"/>
    </row>
    <row r="138" spans="2:3" s="197" customFormat="1" x14ac:dyDescent="0.3">
      <c r="B138" s="210"/>
      <c r="C138" s="211"/>
    </row>
    <row r="139" spans="2:3" s="197" customFormat="1" x14ac:dyDescent="0.3">
      <c r="B139" s="210"/>
      <c r="C139" s="211"/>
    </row>
    <row r="140" spans="2:3" s="197" customFormat="1" x14ac:dyDescent="0.3">
      <c r="B140" s="210"/>
      <c r="C140" s="211"/>
    </row>
    <row r="141" spans="2:3" s="197" customFormat="1" x14ac:dyDescent="0.3">
      <c r="B141" s="210"/>
      <c r="C141" s="211"/>
    </row>
    <row r="142" spans="2:3" s="197" customFormat="1" x14ac:dyDescent="0.3">
      <c r="B142" s="210"/>
      <c r="C142" s="211"/>
    </row>
    <row r="143" spans="2:3" s="197" customFormat="1" x14ac:dyDescent="0.3">
      <c r="B143" s="210"/>
      <c r="C143" s="211"/>
    </row>
    <row r="144" spans="2:3" s="197" customFormat="1" x14ac:dyDescent="0.3">
      <c r="B144" s="210"/>
      <c r="C144" s="211"/>
    </row>
    <row r="145" spans="2:3" s="197" customFormat="1" x14ac:dyDescent="0.3">
      <c r="B145" s="210"/>
      <c r="C145" s="211"/>
    </row>
    <row r="146" spans="2:3" s="197" customFormat="1" x14ac:dyDescent="0.3">
      <c r="B146" s="210"/>
      <c r="C146" s="211"/>
    </row>
    <row r="147" spans="2:3" s="197" customFormat="1" x14ac:dyDescent="0.3">
      <c r="B147" s="210"/>
      <c r="C147" s="211"/>
    </row>
    <row r="148" spans="2:3" s="197" customFormat="1" x14ac:dyDescent="0.3">
      <c r="B148" s="210"/>
      <c r="C148" s="211"/>
    </row>
    <row r="149" spans="2:3" s="197" customFormat="1" x14ac:dyDescent="0.3">
      <c r="B149" s="210"/>
      <c r="C149" s="211"/>
    </row>
    <row r="150" spans="2:3" s="197" customFormat="1" x14ac:dyDescent="0.3">
      <c r="B150" s="210"/>
      <c r="C150" s="211"/>
    </row>
    <row r="151" spans="2:3" s="197" customFormat="1" x14ac:dyDescent="0.3">
      <c r="B151" s="210"/>
      <c r="C151" s="211"/>
    </row>
    <row r="152" spans="2:3" s="197" customFormat="1" x14ac:dyDescent="0.3">
      <c r="B152" s="210"/>
      <c r="C152" s="211"/>
    </row>
    <row r="153" spans="2:3" s="197" customFormat="1" x14ac:dyDescent="0.3">
      <c r="B153" s="210"/>
      <c r="C153" s="211"/>
    </row>
    <row r="154" spans="2:3" s="197" customFormat="1" x14ac:dyDescent="0.3">
      <c r="B154" s="210"/>
      <c r="C154" s="211"/>
    </row>
    <row r="155" spans="2:3" s="197" customFormat="1" x14ac:dyDescent="0.3">
      <c r="B155" s="210"/>
      <c r="C155" s="211"/>
    </row>
    <row r="156" spans="2:3" s="197" customFormat="1" x14ac:dyDescent="0.3">
      <c r="B156" s="210"/>
      <c r="C156" s="211"/>
    </row>
    <row r="157" spans="2:3" s="197" customFormat="1" x14ac:dyDescent="0.3">
      <c r="B157" s="210"/>
      <c r="C157" s="211"/>
    </row>
    <row r="158" spans="2:3" s="197" customFormat="1" x14ac:dyDescent="0.3">
      <c r="B158" s="210"/>
      <c r="C158" s="211"/>
    </row>
    <row r="159" spans="2:3" s="197" customFormat="1" x14ac:dyDescent="0.3">
      <c r="B159" s="210"/>
      <c r="C159" s="211"/>
    </row>
    <row r="160" spans="2:3" s="197" customFormat="1" x14ac:dyDescent="0.3">
      <c r="B160" s="210"/>
      <c r="C160" s="211"/>
    </row>
    <row r="161" spans="2:3" s="197" customFormat="1" x14ac:dyDescent="0.3">
      <c r="B161" s="210"/>
      <c r="C161" s="211"/>
    </row>
    <row r="162" spans="2:3" s="197" customFormat="1" x14ac:dyDescent="0.3">
      <c r="B162" s="210"/>
      <c r="C162" s="211"/>
    </row>
    <row r="163" spans="2:3" s="197" customFormat="1" x14ac:dyDescent="0.3">
      <c r="B163" s="210"/>
      <c r="C163" s="211"/>
    </row>
    <row r="164" spans="2:3" s="197" customFormat="1" x14ac:dyDescent="0.3">
      <c r="B164" s="210"/>
      <c r="C164" s="211"/>
    </row>
    <row r="165" spans="2:3" s="197" customFormat="1" x14ac:dyDescent="0.3">
      <c r="B165" s="210"/>
      <c r="C165" s="211"/>
    </row>
    <row r="166" spans="2:3" s="197" customFormat="1" x14ac:dyDescent="0.3">
      <c r="B166" s="210"/>
      <c r="C166" s="211"/>
    </row>
    <row r="167" spans="2:3" s="197" customFormat="1" x14ac:dyDescent="0.3">
      <c r="B167" s="210"/>
      <c r="C167" s="211"/>
    </row>
    <row r="168" spans="2:3" s="197" customFormat="1" x14ac:dyDescent="0.3">
      <c r="B168" s="210"/>
      <c r="C168" s="211"/>
    </row>
    <row r="169" spans="2:3" s="197" customFormat="1" x14ac:dyDescent="0.3">
      <c r="B169" s="210"/>
      <c r="C169" s="211"/>
    </row>
    <row r="170" spans="2:3" s="197" customFormat="1" x14ac:dyDescent="0.3">
      <c r="B170" s="210"/>
      <c r="C170" s="211"/>
    </row>
    <row r="171" spans="2:3" s="197" customFormat="1" x14ac:dyDescent="0.3">
      <c r="B171" s="210"/>
      <c r="C171" s="211"/>
    </row>
    <row r="172" spans="2:3" s="197" customFormat="1" x14ac:dyDescent="0.3">
      <c r="B172" s="210"/>
      <c r="C172" s="211"/>
    </row>
    <row r="173" spans="2:3" s="197" customFormat="1" x14ac:dyDescent="0.3">
      <c r="B173" s="210"/>
      <c r="C173" s="211"/>
    </row>
    <row r="174" spans="2:3" s="197" customFormat="1" x14ac:dyDescent="0.3">
      <c r="B174" s="210"/>
      <c r="C174" s="211"/>
    </row>
    <row r="175" spans="2:3" s="197" customFormat="1" x14ac:dyDescent="0.3">
      <c r="B175" s="210"/>
      <c r="C175" s="211"/>
    </row>
    <row r="176" spans="2:3" s="197" customFormat="1" x14ac:dyDescent="0.3">
      <c r="B176" s="210"/>
      <c r="C176" s="211"/>
    </row>
    <row r="177" spans="2:3" s="197" customFormat="1" x14ac:dyDescent="0.3">
      <c r="B177" s="210"/>
      <c r="C177" s="211"/>
    </row>
    <row r="178" spans="2:3" s="197" customFormat="1" x14ac:dyDescent="0.3">
      <c r="B178" s="210"/>
      <c r="C178" s="211"/>
    </row>
    <row r="179" spans="2:3" s="197" customFormat="1" x14ac:dyDescent="0.3">
      <c r="B179" s="210"/>
      <c r="C179" s="211"/>
    </row>
    <row r="180" spans="2:3" s="197" customFormat="1" x14ac:dyDescent="0.3">
      <c r="B180" s="210"/>
      <c r="C180" s="211"/>
    </row>
    <row r="181" spans="2:3" s="197" customFormat="1" x14ac:dyDescent="0.3">
      <c r="B181" s="210"/>
      <c r="C181" s="211"/>
    </row>
    <row r="182" spans="2:3" s="197" customFormat="1" x14ac:dyDescent="0.3">
      <c r="B182" s="210"/>
      <c r="C182" s="211"/>
    </row>
    <row r="183" spans="2:3" s="197" customFormat="1" x14ac:dyDescent="0.3">
      <c r="B183" s="210"/>
      <c r="C183" s="211"/>
    </row>
    <row r="184" spans="2:3" s="197" customFormat="1" x14ac:dyDescent="0.3">
      <c r="B184" s="210"/>
      <c r="C184" s="211"/>
    </row>
    <row r="185" spans="2:3" s="197" customFormat="1" x14ac:dyDescent="0.3">
      <c r="B185" s="210"/>
      <c r="C185" s="211"/>
    </row>
    <row r="186" spans="2:3" s="197" customFormat="1" x14ac:dyDescent="0.3">
      <c r="B186" s="210"/>
      <c r="C186" s="211"/>
    </row>
    <row r="187" spans="2:3" s="197" customFormat="1" x14ac:dyDescent="0.3">
      <c r="B187" s="210"/>
      <c r="C187" s="211"/>
    </row>
    <row r="188" spans="2:3" s="197" customFormat="1" x14ac:dyDescent="0.3">
      <c r="B188" s="210"/>
      <c r="C188" s="211"/>
    </row>
    <row r="189" spans="2:3" s="197" customFormat="1" x14ac:dyDescent="0.3">
      <c r="B189" s="210"/>
      <c r="C189" s="211"/>
    </row>
    <row r="190" spans="2:3" s="197" customFormat="1" x14ac:dyDescent="0.3">
      <c r="B190" s="210"/>
      <c r="C190" s="211"/>
    </row>
    <row r="191" spans="2:3" s="197" customFormat="1" x14ac:dyDescent="0.3">
      <c r="B191" s="210"/>
      <c r="C191" s="211"/>
    </row>
    <row r="192" spans="2:3" s="197" customFormat="1" x14ac:dyDescent="0.3">
      <c r="B192" s="210"/>
      <c r="C192" s="211"/>
    </row>
    <row r="193" spans="2:3" s="197" customFormat="1" x14ac:dyDescent="0.3">
      <c r="B193" s="210"/>
      <c r="C193" s="211"/>
    </row>
  </sheetData>
  <mergeCells count="18">
    <mergeCell ref="L113:P113"/>
    <mergeCell ref="H12:K12"/>
    <mergeCell ref="L12:P12"/>
    <mergeCell ref="Q12:Q15"/>
    <mergeCell ref="H13:K13"/>
    <mergeCell ref="L13:P13"/>
    <mergeCell ref="L107:P107"/>
    <mergeCell ref="L108:P108"/>
    <mergeCell ref="L109:P109"/>
    <mergeCell ref="L110:P110"/>
    <mergeCell ref="L111:P111"/>
    <mergeCell ref="L112:P112"/>
    <mergeCell ref="A4:P4"/>
    <mergeCell ref="A5:P5"/>
    <mergeCell ref="L9:M9"/>
    <mergeCell ref="L10:M10"/>
    <mergeCell ref="L11:M11"/>
    <mergeCell ref="N11:P11"/>
  </mergeCells>
  <pageMargins left="0.27" right="0.19" top="0.41" bottom="0.22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Tāme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Inga Ralle</cp:lastModifiedBy>
  <cp:lastPrinted>2013-03-12T06:17:18Z</cp:lastPrinted>
  <dcterms:created xsi:type="dcterms:W3CDTF">2013-03-11T18:43:52Z</dcterms:created>
  <dcterms:modified xsi:type="dcterms:W3CDTF">2013-03-15T07:11:35Z</dcterms:modified>
</cp:coreProperties>
</file>